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76" tabRatio="602" activeTab="1"/>
  </bookViews>
  <sheets>
    <sheet name="Приложение 1" sheetId="1" r:id="rId1"/>
    <sheet name="Приложение2" sheetId="2" r:id="rId2"/>
    <sheet name="Прилож.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'Прилож. 3'!$B$9:$F$34</definedName>
    <definedName name="_xlnm._FilterDatabase" localSheetId="3" hidden="1">'Приложение 4'!$B$10:$E$13</definedName>
    <definedName name="_xlnm._FilterDatabase" localSheetId="1" hidden="1">'Приложение2'!$B$10:$F$128</definedName>
    <definedName name="Excel_BuiltIn__FilterDatabase" localSheetId="2">'Прилож. 3'!$B$9:$F$34</definedName>
    <definedName name="Excel_BuiltIn__FilterDatabase" localSheetId="3">'Приложение 4'!$B$10:$E$13</definedName>
    <definedName name="Excel_BuiltIn__FilterDatabase">'Приложение2'!$B$10:$F$128</definedName>
    <definedName name="_xlnm.Print_Area" localSheetId="0">'Приложение 1'!$A$1:$C$111</definedName>
    <definedName name="_xlnm.Print_Area" localSheetId="1">'Приложение2'!$A$1:$H$230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Пользователь</author>
  </authors>
  <commentLis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G94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G146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25,0 т.р. С остатка
144,4 на ремонт скважины</t>
        </r>
      </text>
    </comment>
    <comment ref="G2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  <comment ref="G16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29,8
- средства местного бюджета</t>
        </r>
      </text>
    </comment>
    <comment ref="G34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380,0 т.р. Ремонт электропроводки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F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<sst xmlns="http://schemas.openxmlformats.org/spreadsheetml/2006/main" count="1564" uniqueCount="471">
  <si>
    <t>31.6.00.00000</t>
  </si>
  <si>
    <t>Муниципальный дорожный фонд</t>
  </si>
  <si>
    <t>98.0.00.93100</t>
  </si>
  <si>
    <t>32.5.00.00000</t>
  </si>
  <si>
    <t>32.5.00.89250</t>
  </si>
  <si>
    <t>95.0.00.79230</t>
  </si>
  <si>
    <t>98.0.00.95000</t>
  </si>
  <si>
    <t>98.0.00.95020</t>
  </si>
  <si>
    <t>98.0.00.97020</t>
  </si>
  <si>
    <t>(Тыс. руб.)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</si>
  <si>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</si>
  <si>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</si>
  <si>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</si>
  <si>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</si>
  <si>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</si>
  <si>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</si>
  <si>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</si>
  <si>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</si>
  <si>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</si>
  <si>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</si>
  <si>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</si>
  <si>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</si>
  <si>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</si>
  <si>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</si>
  <si>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</si>
  <si>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</si>
  <si>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</si>
  <si>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</si>
  <si>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</si>
  <si>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</si>
  <si>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</si>
  <si>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</si>
  <si>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</si>
  <si>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</si>
  <si>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</si>
  <si>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</si>
  <si>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</si>
  <si>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</si>
  <si>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</si>
  <si>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</si>
  <si>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</si>
  <si>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</si>
  <si>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</si>
  <si>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610 1 11 09045 10 0000 120</t>
  </si>
  <si>
    <t>000 1 13 00000 00 0000 000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</si>
  <si>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</si>
  <si>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</si>
  <si>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</si>
  <si>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</si>
  <si>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610 1 16 90050 10 0000 140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</si>
  <si>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</si>
  <si>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</si>
  <si>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</si>
  <si>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</si>
  <si>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</si>
  <si>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</si>
  <si>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610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</si>
  <si>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</si>
  <si>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</si>
  <si>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</si>
  <si>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</si>
  <si>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</si>
  <si>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</si>
  <si>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</si>
  <si>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</si>
  <si>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</si>
  <si>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</si>
  <si>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</si>
  <si>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</si>
  <si>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</si>
  <si>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</si>
  <si>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</si>
  <si>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</si>
  <si>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</si>
  <si>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</si>
  <si>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</si>
  <si>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</si>
  <si>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</si>
  <si>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</si>
  <si>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</si>
  <si>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</si>
  <si>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</si>
  <si>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</si>
  <si>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</si>
  <si>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</si>
  <si>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</si>
  <si>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</si>
  <si>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</si>
  <si>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</si>
  <si>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</si>
  <si>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Уплата членских взносов в ассоциацию "Совет муниципальных образований Ненецкого автономного округа"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</si>
  <si>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</si>
  <si>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</si>
  <si>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</si>
  <si>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</si>
  <si>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</si>
  <si>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</si>
  <si>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</si>
  <si>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</si>
  <si>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</si>
  <si>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</si>
  <si>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</si>
  <si>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ОБРАЗОВАНИЕ</t>
  </si>
  <si>
    <t>07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</si>
  <si>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</si>
  <si>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</si>
  <si>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</si>
  <si>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</si>
  <si>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</si>
  <si>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</si>
  <si>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</si>
  <si>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</si>
  <si>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Физическая культура</t>
  </si>
  <si>
    <t>ГОСУДАРСТВЕННАЯ ПОШЛИНА</t>
  </si>
  <si>
    <t>000 1 11 07000 00 0000 120</t>
  </si>
  <si>
    <t>Платежи от государственных и муниципальных унитарных предприятий</t>
  </si>
  <si>
    <t>610 1 11 07015 10 0000 120</t>
  </si>
  <si>
    <t>000 1 11 07010 00 0000 120</t>
  </si>
  <si>
    <t>610 1 13 02065 10 0000 130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</si>
  <si>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</si>
  <si>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</si>
  <si>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</si>
  <si>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</si>
  <si>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</si>
  <si>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Другие непрограммные расходы</t>
  </si>
  <si>
    <t>Резервный фонд</t>
  </si>
  <si>
    <t>Резервный фонд местной администрации</t>
  </si>
  <si>
    <t>Выполнение переданных государственных полномочий</t>
  </si>
  <si>
    <t>Мероприятия в области национальной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</si>
  <si>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</si>
  <si>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</si>
  <si>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Мероприятия в области правоохранительной деятельности</t>
  </si>
  <si>
    <t>12</t>
  </si>
  <si>
    <t>Другие вопросы в области национальной экономики</t>
  </si>
  <si>
    <t>Взносы на капитальный ремонт по помещениям в многоквартирных домах, включенных в региональную программу капитального ремонта муниципального жилищного фонда</t>
  </si>
  <si>
    <t>Мероприятия в области физической культуры</t>
  </si>
  <si>
    <t>2</t>
  </si>
  <si>
    <t>3</t>
  </si>
  <si>
    <t>4</t>
  </si>
  <si>
    <t>5</t>
  </si>
  <si>
    <t>НАЦИОНАЛЬНАЯ ОБОРОНА</t>
  </si>
  <si>
    <t>Мобилизационная и вневойсковая подготовка</t>
  </si>
  <si>
    <t>Мероприятия в области жилищного хозяйства</t>
  </si>
  <si>
    <t>Ежемесячная выплата гражданам, которым присвоено звание "Почетный житель муниципального образования»</t>
  </si>
  <si>
    <t>Мероприятия в области физкультуры, спорта и молодежной политики</t>
  </si>
  <si>
    <t xml:space="preserve">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</si>
  <si>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компенсации затрат государства</t>
  </si>
  <si>
    <t>000 1 13 02000 00 0000 130</t>
  </si>
  <si>
    <t>Организация и содержание мест захоронения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</si>
  <si>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</si>
  <si>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</si>
  <si>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</si>
  <si>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</si>
  <si>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610 1 11 05025 10 0000 120</t>
  </si>
  <si>
    <t xml:space="preserve">000 1 06 06030 00 0000 110
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</si>
  <si>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</si>
  <si>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</si>
  <si>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</si>
  <si>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</si>
  <si>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</si>
  <si>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</si>
  <si>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</si>
  <si>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</si>
  <si>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</si>
  <si>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</si>
  <si>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</si>
  <si>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</si>
  <si>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</si>
  <si>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</si>
  <si>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92.2.00.00000</t>
  </si>
  <si>
    <t>92.2.00.91010</t>
  </si>
  <si>
    <t>93.0.00.00000</t>
  </si>
  <si>
    <t>93.0.00.91010</t>
  </si>
  <si>
    <t>98.0.00.00000</t>
  </si>
  <si>
    <t>98.0.00.99000</t>
  </si>
  <si>
    <t>98.0.00.99110</t>
  </si>
  <si>
    <t>95.0.00.79210</t>
  </si>
  <si>
    <t>95.0.00.00000</t>
  </si>
  <si>
    <t>98.0.00.91040</t>
  </si>
  <si>
    <t>90.0.00.00000</t>
  </si>
  <si>
    <t>90.0.00.90010</t>
  </si>
  <si>
    <t>98.0.00.91090</t>
  </si>
  <si>
    <t>98.0.00.91110</t>
  </si>
  <si>
    <t>95.0.00.51180</t>
  </si>
  <si>
    <t>09</t>
  </si>
  <si>
    <t>98.0.00.92000</t>
  </si>
  <si>
    <t>98.0.00.92010</t>
  </si>
  <si>
    <t>98.0.00.92020</t>
  </si>
  <si>
    <t>40.0.00.00000</t>
  </si>
  <si>
    <t>40.0.00.93010</t>
  </si>
  <si>
    <t>98.0.00.96100</t>
  </si>
  <si>
    <t>98.0.00.96120</t>
  </si>
  <si>
    <t>32.0.00.00000</t>
  </si>
  <si>
    <t>31.0.00.00000</t>
  </si>
  <si>
    <t>Прочие мероприятия в области коммунального хозяйства</t>
  </si>
  <si>
    <t>98.0.00.96220</t>
  </si>
  <si>
    <t>Прочие мероприятия по благоустройству</t>
  </si>
  <si>
    <t>98.0.00.97000</t>
  </si>
  <si>
    <t>98.0.00.97010</t>
  </si>
  <si>
    <t>(тыс.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</si>
  <si>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</si>
  <si>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</si>
  <si>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>Субвенции бюджетам сельских поселений на выполнение передаваемых полномочий субъектов Российской Федерации, в.ч.</t>
  </si>
  <si>
    <t>Прочие межбюджетные трансферты, передаваемые бюджетам сельских поселений</t>
  </si>
  <si>
    <t>Депутаты представительного органа муниципального образования</t>
  </si>
  <si>
    <t>92.1.00.00000</t>
  </si>
  <si>
    <t>92.1.00.91010</t>
  </si>
  <si>
    <t>Аппарат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</si>
  <si>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</si>
  <si>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Эксплуатационные и иные расходы по содержанию объектов муниципальной казны</t>
  </si>
  <si>
    <t>98.0.00.91100</t>
  </si>
  <si>
    <t>Дорожное хозяйство (дорожные фонды)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</si>
  <si>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</si>
  <si>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</si>
  <si>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</si>
  <si>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</si>
  <si>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98.0.00.79530</t>
  </si>
  <si>
    <t>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за счет средств местного бюджета</t>
  </si>
  <si>
    <t>98.0.00.S9530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</si>
  <si>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</si>
  <si>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
</t>
  </si>
  <si>
    <t>Прочие субсидии бюджетам сельских поселений</t>
  </si>
  <si>
    <t xml:space="preserve">Субвенции бюджетам бюджетной системы Российской Федерации
   </t>
  </si>
  <si>
    <t xml:space="preserve">Прочие межбюджетные трансферты, передаваемые бюджетам
</t>
  </si>
  <si>
    <t>Прочие безвозмездные поступления в бюджеты сельских поселений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</si>
  <si>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</si>
  <si>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</si>
  <si>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</si>
  <si>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</si>
  <si>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</si>
  <si>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</si>
  <si>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</si>
  <si>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</si>
  <si>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</si>
  <si>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</si>
  <si>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</si>
  <si>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</si>
  <si>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98.0.00.91000</t>
  </si>
  <si>
    <t>Мероприятия в области других общегосударственных вопросов</t>
  </si>
  <si>
    <t>Мероприятия в области дорожного хозяйства муниципального образования</t>
  </si>
  <si>
    <t>98.0.00.96000</t>
  </si>
  <si>
    <t>Мероприятия в области жилищно-коммунального хозяйства</t>
  </si>
  <si>
    <t xml:space="preserve">Молодежная политика </t>
  </si>
  <si>
    <t>98.0.00.93000</t>
  </si>
  <si>
    <t>Прочие дотации</t>
  </si>
  <si>
    <t>Прочие дотации бюджетам сельских поселений</t>
  </si>
  <si>
    <t>33.0.00.00000</t>
  </si>
  <si>
    <t>Налог, взимаемый с налогоплательщиков, выбравших в качестве объекта налогообложения доходы</t>
  </si>
  <si>
    <t>000 1 14 00000 00 0000 000</t>
  </si>
  <si>
    <t>Иные межбюджетные трансферты на организацию ритуальных услуг</t>
  </si>
  <si>
    <t>42.0.00.00000</t>
  </si>
  <si>
    <t>Мероприятия в области благоустройства в рамках муниципальной программы</t>
  </si>
  <si>
    <t>42.0.00.96300</t>
  </si>
  <si>
    <t>42.0.00.96330</t>
  </si>
  <si>
    <t>42.0.00.96340</t>
  </si>
  <si>
    <t>42.0.00.96360</t>
  </si>
  <si>
    <t>Другие вопросы в области жилищно коммунального хозяйства</t>
  </si>
  <si>
    <t>Иные межбюджетные трансферты  на организацию ритуальных услуг</t>
  </si>
  <si>
    <t xml:space="preserve">Подпрограмма 5  "Развитие социальной инфраструктуры и создание комфортных условий проживания на территории муниципального района "Заполярный район" </t>
  </si>
  <si>
    <t>Муниципальная программа"Комплексное развитие  муниципального района "Заполярный район" на 2017-2022 годы"</t>
  </si>
  <si>
    <t>000 1 05 01000 00 0000 110</t>
  </si>
  <si>
    <t>182 1 05 01011 01 0000 110</t>
  </si>
  <si>
    <t>Иные межбюджетные трансферты в рамках подпрограммы 5 "Развитие социальной инфраструктуры и создание комфортных условий проживания  на территории муниципального района "Заполярный район"</t>
  </si>
  <si>
    <t>Мероприятия в области коммунального хозяйства</t>
  </si>
  <si>
    <t>98.0.00.96200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</si>
  <si>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</si>
  <si>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182 1 05 01021 01 0000 110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</si>
  <si>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</si>
  <si>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</si>
  <si>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</si>
  <si>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</si>
  <si>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
Система ГАРАНТ: http://base.garant.ru/70408460/#friends#ixzz55qssfzzr</t>
  </si>
  <si>
    <t>610 1 11 05075 10 0000 120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</si>
  <si>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</si>
  <si>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000 1 13 02990 00 0000 130</t>
  </si>
  <si>
    <t>Прочие доходы от компенсации затрат государства</t>
  </si>
  <si>
    <t>610 1 13 02995 10 0000 130</t>
  </si>
  <si>
    <t>Прочие доходы от компенсации затрат бюджетов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</si>
  <si>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</si>
  <si>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</si>
  <si>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610 2 02 29999 10 0000 151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</si>
  <si>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</si>
  <si>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</si>
  <si>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</si>
  <si>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</si>
  <si>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</si>
  <si>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4 " Энергоэффективность и развитие энергетики муниципального района "Заполярный район"</t>
  </si>
  <si>
    <t>32.4.0089240</t>
  </si>
  <si>
    <t>98.0.00.79690</t>
  </si>
  <si>
    <t>Софинансирование за счет средств местного бюджета на  реализацию проектов по поддержке местных инициатив</t>
  </si>
  <si>
    <t>98.0.00.S9690</t>
  </si>
  <si>
    <t>Софинансирование за счет средств физических и юридических лиц на  реализацию проектов по поддержке местных инициатив</t>
  </si>
  <si>
    <t>98.0.00.Б9690</t>
  </si>
  <si>
    <t>000</t>
  </si>
  <si>
    <t>42.0.00.96310</t>
  </si>
  <si>
    <t>000 1 05 01010 01 0000 110</t>
  </si>
  <si>
    <t xml:space="preserve">000 1 05 01020 01 0000 110
</t>
  </si>
  <si>
    <t>000 2 07 00000 00 0000 000</t>
  </si>
  <si>
    <t>000 2 02 10000 00 0000 150</t>
  </si>
  <si>
    <t>000 2 02 15001 00 0000 150</t>
  </si>
  <si>
    <t>610 2 02 15001 10 0000 150</t>
  </si>
  <si>
    <t>610 2 02 29999 10 0000 150</t>
  </si>
  <si>
    <t>610 2 02 35118 10 0000 150</t>
  </si>
  <si>
    <t>610 2 02 40014 10 0000 150</t>
  </si>
  <si>
    <t>610 2 02  49999 10 0000 150</t>
  </si>
  <si>
    <t>000 2 02 40014 00 0000 150</t>
  </si>
  <si>
    <t>000 2 02 40000 00 0000 150</t>
  </si>
  <si>
    <t>000 2 02 35118 00 0000 150</t>
  </si>
  <si>
    <t>000 2 02  49999 10 0000 150</t>
  </si>
  <si>
    <t>000 2 02 49999 00 0000 150</t>
  </si>
  <si>
    <t>610 2 02 30024 10 0000 150</t>
  </si>
  <si>
    <t>000 2 02 30024 00 0000 150</t>
  </si>
  <si>
    <t>000 2 02 30000 00 0000 150</t>
  </si>
  <si>
    <t>000 2 02 29999 00 0000 150</t>
  </si>
  <si>
    <t>610 2 02 25555 10 0000 150</t>
  </si>
  <si>
    <t>610 2 02 25555 00 0000 150</t>
  </si>
  <si>
    <t>000 2 02 20000 00 0000 150</t>
  </si>
  <si>
    <t>610 2 02 19999 10 0000 150</t>
  </si>
  <si>
    <t>000 2 02 19999 00 0000 150</t>
  </si>
  <si>
    <t>ДОХОДЫ ОТ ОКАЗАНИЯ ПЛАТНЫХ УСЛУГ  И КОМПЕНСАЦИИ ЗАТРАТ ГОСУДАРСТВА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</si>
  <si>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</si>
  <si>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98.0.00.79850</t>
  </si>
  <si>
    <t>Реализация программ формирования современной городской среды</t>
  </si>
  <si>
    <t>42.0.F2.55550</t>
  </si>
  <si>
    <t>42.0.00.79842</t>
  </si>
  <si>
    <t xml:space="preserve">  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</si>
  <si>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>42.0.00.S9842</t>
  </si>
  <si>
    <t>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</si>
  <si>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 xml:space="preserve">Субсидии бюджетам на реализацию программ формирования современной городской среды
</t>
  </si>
  <si>
    <t>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</si>
  <si>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36.0.00.00000</t>
  </si>
  <si>
    <t>36.0.00.89260</t>
  </si>
  <si>
    <t xml:space="preserve">Субсидии  бюджетам сельских поселений на реализацию программ формирования современной городской среды
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</si>
  <si>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</si>
  <si>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000 2 02 16001 00 0000 150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</si>
  <si>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</si>
  <si>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610 2 02 16001 10 0000 150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</si>
  <si>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</si>
  <si>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</si>
  <si>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Муниципальная программа"Развитие транспортной инфраструктуры муниципального района "Заполярный район" на 2021-2030 годы"</t>
  </si>
  <si>
    <t>Муниципальная программа "Развитие транспортной инфраструктуры  муниципального района "Заполярный район"  на 2021-2030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</si>
  <si>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</si>
  <si>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 Безопасность на территории муниципального района "Заполярный район" на 2019-2030 годы"</t>
  </si>
  <si>
    <t>Предупреждение чрезвычайных ситуаций на территории муниципального образования</t>
  </si>
  <si>
    <t>98.0.00.92040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</si>
  <si>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</si>
  <si>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 xml:space="preserve">          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</si>
  <si>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35.0.00.00000</t>
  </si>
  <si>
    <t xml:space="preserve">              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</si>
  <si>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</si>
  <si>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</t>
  </si>
  <si>
    <t>0</t>
  </si>
  <si>
    <t>31.6.00.89220</t>
  </si>
  <si>
    <t>39.0.00.00000</t>
  </si>
  <si>
    <t>39.0.00.89290</t>
  </si>
  <si>
    <t>33.0.00.89240</t>
  </si>
  <si>
    <t>32.0.00.89230</t>
  </si>
  <si>
    <t>98.0.00.89140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</si>
  <si>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</si>
  <si>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</si>
  <si>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35.0.00.89250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</si>
  <si>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</si>
  <si>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</si>
  <si>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</si>
  <si>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</si>
  <si>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610 1 14 06025 10 0000 430</t>
  </si>
  <si>
    <t>Иные межбюджетные трансферты на поддержку мер по обеспечению сбалансированности бюджетов поселений</t>
  </si>
  <si>
    <t>Администрация Сельского поселения "Приморско-Куйский сельсовет" Заполярного района Ненецкого автономного округа</t>
  </si>
  <si>
    <t>Субсидии местным бюджетам на проведение мероприятий по сносу домов, признанных в установленном порпядкек ветхимми или аварийными и непригодными для проживания</t>
  </si>
  <si>
    <t xml:space="preserve"> Обеспечение проведения выборов и референдумов</t>
  </si>
  <si>
    <t>43.0.00.00000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</si>
  <si>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</si>
  <si>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43.0.00.79670</t>
  </si>
  <si>
    <t>Обеспечение проведения выборов и референдумов</t>
  </si>
  <si>
    <t>Муниципальная программа "Снос домов, признанных в установленном порядке ветхими и/или аварийными и подлежащими сносу или реконструкции, на территории Сельского поселения "Приморско-Куйский сельсовет" Заполярного района Ненецкого автономного округа на 2023"</t>
  </si>
  <si>
    <t>182 1 03 02230 01 0000 110</t>
  </si>
  <si>
    <t>182 1 03 02240 01 0000 110</t>
  </si>
  <si>
    <t>182 1 03 02250 01 0000 110</t>
  </si>
  <si>
    <t>Код бюджетной классификации источников внутреннего  финансирования дефицитов бюджетов</t>
  </si>
  <si>
    <t>Сумма,   тыс. руб.</t>
  </si>
  <si>
    <t>Источники внутренего финансирования дефицитов бюджетов</t>
  </si>
  <si>
    <t>000 0100 00 00 00 0000 000</t>
  </si>
  <si>
    <t>Изменение остатков средств на счетах по учету средств бюджетов</t>
  </si>
  <si>
    <t>610 01 05 00 00 00 0000 000</t>
  </si>
  <si>
    <t>Увеличение остатков средств бюджетов</t>
  </si>
  <si>
    <t>610 01 05 00 00 00 0000 500</t>
  </si>
  <si>
    <t>Увеличение прочих остатков средств бюджетов</t>
  </si>
  <si>
    <t>610 01 05 02 00 00 0000 500</t>
  </si>
  <si>
    <t xml:space="preserve">Увеличение прочих остатков денежных средств бюджетов </t>
  </si>
  <si>
    <t>610 01 05 02 01 00 0000 510</t>
  </si>
  <si>
    <t>Увеличение прочих остатков денежных средств  бюджетов сельских поселений</t>
  </si>
  <si>
    <t>610 01 05 02 01 10 0000 510</t>
  </si>
  <si>
    <t>Уменьшение остатков средств бюджетов</t>
  </si>
  <si>
    <t>610 01 05 00 00 00 0000 600</t>
  </si>
  <si>
    <t>Уменьшение прочих остатков средств бюджетов</t>
  </si>
  <si>
    <t>610 01 05 02 00 00 0000 600</t>
  </si>
  <si>
    <t>Уменьшение прочих остатков денежных средств бюджетов</t>
  </si>
  <si>
    <t>610 01 05 02 01 00 0000 610</t>
  </si>
  <si>
    <t>Уменьшение прочих остатков денежных средств  бюджетов сельских поселений</t>
  </si>
  <si>
    <t>610 01 05 02 01 10 0000 610</t>
  </si>
  <si>
    <t>Мероприятия в области физической культуры за счет средств спонсорской помощи</t>
  </si>
  <si>
    <t>98.0.0S.97020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</si>
  <si>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</si>
  <si>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</si>
  <si>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Софинансирование за счет средств местного бюджета  проведения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</si>
  <si>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43.0.00.S9670</t>
  </si>
  <si>
    <t>000 2 07 05000 10 0000 150</t>
  </si>
  <si>
    <t xml:space="preserve">
610 2 07 05020 10 0000 150</t>
  </si>
  <si>
    <t xml:space="preserve">
610 2 07 05030 10 0000 150</t>
  </si>
  <si>
    <t>Утверждённые бюджетные 
назначения на 2024 год</t>
  </si>
  <si>
    <t>Иные межбюджетные трансферты 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</si>
  <si>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2024 год
</t>
  </si>
  <si>
    <t>Утверждённые бюджетные 
назначения на  2024 год</t>
  </si>
  <si>
    <t>43.0.00.89350</t>
  </si>
  <si>
    <t>Иные межбюджетные трансферты 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годы". Мероприятие: Расходы на оплату коммунальных услуг и приобретение твердого топлива</t>
  </si>
  <si>
    <t>Муниципальная программа "Возмещение части затрат органов местного самоуправления поселений муниципального района "Заполярный район" на 2024-2030 годы"</t>
  </si>
  <si>
    <t>Мероприятия в рамках Муниципальной программы "Поддержка малого и среднего предпринимательства в муниципальном образовании "Приморско-Куйский сельсовет" Ненецкого автономного округа на 2024 год"</t>
  </si>
  <si>
    <t>Муниципальная программа "Поддержка малого и среднего предпринимательства в муниципальном образовании "Приморско-Куйский сельсовет" Ненецкого автономного округа на 2024 год"</t>
  </si>
  <si>
    <t>42.0.00.S9840</t>
  </si>
  <si>
    <t>42.0.00.79840</t>
  </si>
  <si>
    <r>
      <t xml:space="preserve"> Доходы местного бюджета на 2024 год
</t>
    </r>
    <r>
      <rPr>
        <sz val="13"/>
        <rFont val="Times New Roman"/>
        <family val="1"/>
      </rPr>
      <t xml:space="preserve">
</t>
    </r>
  </si>
  <si>
    <t xml:space="preserve">Иные межбюджтные трансферты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 </t>
  </si>
  <si>
    <t xml:space="preserve"> 43.0.00.89340</t>
  </si>
  <si>
    <t xml:space="preserve"> 43.0.00.89330</t>
  </si>
  <si>
    <t xml:space="preserve"> 43.0.00.89000</t>
  </si>
  <si>
    <t xml:space="preserve">Распределение бюджетных ассигнований  по разделам, подразделам классификации расходов бюджетов на 2024 год
</t>
  </si>
  <si>
    <t xml:space="preserve">Распределение бюджетных ассигнований на реализацию муниципальных программ Сельского поселения «Приморско-Куйский сельсовет» Заполярного района Ненецкого автономного округа, финансирование которых предусмотрено за счет средств местного бюджета, на 2024 год 
</t>
  </si>
  <si>
    <t>Источники внутреннего финансирования  дефицита местного бюджета на 2024 год</t>
  </si>
  <si>
    <t>Муниципальная программа "Благоустройство территории МО "Приморско-Куйский сельсовет" НАО на 2018-2026 годы</t>
  </si>
  <si>
    <t>Муниципальная программа "Благоустройство территории МО "Приморско-Куйский сельсовет" НАО на 2018-2026 годы"</t>
  </si>
  <si>
    <t>Иные межбюджетные трансферты в рамках Муниципальной программы "Развитие коммунальной инфраструктуры муниципального района «Заполярный район» на 2020-2030 годы"</t>
  </si>
  <si>
    <t>Иные межбюджетные трансферты в рамках Муниципальной программы "Управление муниципальным имуществом муниципального района " Заполярный район" на 2022-2030 годы"</t>
  </si>
  <si>
    <t>Муниципальная программа "Управление муниципальным имуществом муниципального района "Заполярный район" на 2022-2030 годы"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</si>
  <si>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</si>
  <si>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>42.0.00.89210</t>
  </si>
  <si>
    <t>Налог, взимаемый в связи с применением упрощенной системы налогообложения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</si>
  <si>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</si>
  <si>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182 1 03 02260 01 0000 110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</si>
  <si>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</si>
  <si>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РФ, высших исполнительных органов субъектов РФ, местных администраций</t>
  </si>
  <si>
    <t>ДОХОДЫ ОТ ПРОДАЖИ МАТЕРИАЛЬНЫХ И НЕМАТЕРИАЛЬНЫХ АКТИВОВ</t>
  </si>
  <si>
    <t>Иные межбюджетные трансферты в рамках Муниципальной программы " Развитие энергетики муниципального района "Заполярный равйон" на 2021-2030 годы"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</si>
  <si>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</si>
  <si>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</si>
  <si>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610 2 18 00000 10 0000 150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</si>
  <si>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</si>
  <si>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610 2 18 60010 10 0000 150</t>
  </si>
  <si>
    <t>000 2 18 00000 00 0000 000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</si>
  <si>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</si>
  <si>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</si>
  <si>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>Иные межбюджетные трансферты в рамках Муниципальной программы "Обеспечение населения муниципального района "Заполярный район" чистой водой на 2021-2030 годы"</t>
  </si>
  <si>
    <t xml:space="preserve">Приложение № 1
к решению Совета депутатов
                                                        сельского поселения «Приморско – Куйский сельсовет»                                                                                                                                   ЗР НАО №  от .06.2024
</t>
  </si>
  <si>
    <t>Приложение № 2
к решению Совета депутатов
                                                        сельского поселения «Приморско – Куйский сельсовет»                                                                                                                                   ЗР НАО №  от .06.2024</t>
  </si>
  <si>
    <t>Иные межбюджетные трансферты в рамках Муниципапльной программы "Развитие транспортной инфраструктуры  муниципального района "Заполярный район"  на 2021-2030 годы"</t>
  </si>
  <si>
    <t xml:space="preserve">Иные межбюджетные трансферты в рамках Муниципальной програмы "Развитие коммунальной инфраструктуры муниципального района "Заполярный район" на 2020-2030 годы" </t>
  </si>
  <si>
    <t>Муниципальная программа "Развитие коммунальной инфраструктуры муниципального района "Заполярный район" на 2020-2030 годы"</t>
  </si>
  <si>
    <t>Муниципальная программа "Обеспечение населения муниципального района "Заполярный район" чистой водой на 2021-2030 годы"</t>
  </si>
  <si>
    <t>38.0.00.00000</t>
  </si>
  <si>
    <t>38.0.00.89280</t>
  </si>
  <si>
    <t>Софинансирование за счёт средств местного бюджета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</si>
  <si>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42.0.0S89230</t>
  </si>
  <si>
    <t>42.0.0Б89230</t>
  </si>
  <si>
    <t>Софинансирование за счёт средств физических и юридических лиц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</si>
  <si>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Иные межбюджетные трансферты на пенсии за выслугу лет лицам, замещавшим выборные должности местного самоуправления</t>
  </si>
  <si>
    <t>Иные межбюджетные трансферты на пенсии за выслугу лет лицам, замещавшим должности муниципальной службы</t>
  </si>
  <si>
    <t>Муниципальная программа " Развитие энергетики муниципального района "Заполярный равйон" на 2021-2030 годы"</t>
  </si>
  <si>
    <t>40.0.00.89310</t>
  </si>
  <si>
    <t xml:space="preserve">Приложение № 3
к решению Совета депутатов
                                                        сельского поселения «Приморско – Куйский сельсовет»                                                                                                                                   ЗР НАО №  от .06.2024
</t>
  </si>
  <si>
    <t xml:space="preserve">Приложение № 4
 к решению Совета депутатов
                                                        сельского поселения «Приморско – Куйский сельсовет»                                                                                                                                   ЗР НАО №  от ..2024
</t>
  </si>
  <si>
    <t xml:space="preserve">Приложение № 5 к решению Совета депутатов
                                                        сельского поселения «Приморско – Куйский сельсовет»                                                                                                                                   ЗР НАО №  от ..2024
</t>
  </si>
  <si>
    <t>Иные межбюджетные трансферты в рамках Муниципальной программы " Развитие энергетики муниципального района "Заполярный район" на 2021-2030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</si>
</sst>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0_р_._-;\-* #,##0.00_р_._-;_-* \-??_р_._-;_-@_-"/>
    <numFmt numFmtId="174" formatCode="0.0"/>
    <numFmt numFmtId="175" formatCode="_-* #,##0.0_р_._-;\-* #,##0.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_р_._-;\-* #,##0.0_р_._-;_-* &quot;-&quot;??_р_._-;_-@_-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2.5"/>
      <name val="Times New Roman"/>
      <family val="1"/>
    </font>
    <font>
      <b/>
      <sz val="12.5"/>
      <name val="Arial"/>
      <family val="2"/>
    </font>
    <font>
      <b/>
      <sz val="11.5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 Cyr"/>
      <family val="2"/>
    </font>
    <font>
      <sz val="14"/>
      <name val="Arial Cyr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2"/>
    </font>
    <font>
      <b/>
      <sz val="10"/>
      <color indexed="8"/>
      <name val="Arial Cyr"/>
      <family val="0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Arial Cyr"/>
      <family val="0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0" borderId="1">
      <alignment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172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49" fontId="19" fillId="25" borderId="11" xfId="0" applyNumberFormat="1" applyFont="1" applyFill="1" applyBorder="1" applyAlignment="1">
      <alignment horizontal="center" vertical="center"/>
    </xf>
    <xf numFmtId="49" fontId="27" fillId="25" borderId="11" xfId="0" applyNumberFormat="1" applyFont="1" applyFill="1" applyBorder="1" applyAlignment="1">
      <alignment horizontal="center" vertical="center"/>
    </xf>
    <xf numFmtId="172" fontId="19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top" shrinkToFit="1"/>
    </xf>
    <xf numFmtId="0" fontId="27" fillId="25" borderId="11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172" fontId="27" fillId="25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right" vertical="center" wrapText="1"/>
    </xf>
    <xf numFmtId="49" fontId="27" fillId="0" borderId="11" xfId="0" applyNumberFormat="1" applyFont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 wrapText="1"/>
    </xf>
    <xf numFmtId="174" fontId="19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172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72" fontId="27" fillId="0" borderId="11" xfId="0" applyNumberFormat="1" applyFont="1" applyFill="1" applyBorder="1" applyAlignment="1">
      <alignment horizontal="center" vertical="center" shrinkToFit="1"/>
    </xf>
    <xf numFmtId="0" fontId="26" fillId="27" borderId="11" xfId="0" applyFont="1" applyFill="1" applyBorder="1" applyAlignment="1">
      <alignment horizontal="center"/>
    </xf>
    <xf numFmtId="0" fontId="26" fillId="27" borderId="11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wrapText="1" shrinkToFit="1"/>
    </xf>
    <xf numFmtId="49" fontId="19" fillId="28" borderId="11" xfId="0" applyNumberFormat="1" applyFont="1" applyFill="1" applyBorder="1" applyAlignment="1">
      <alignment horizontal="center" vertical="center"/>
    </xf>
    <xf numFmtId="49" fontId="27" fillId="28" borderId="11" xfId="0" applyNumberFormat="1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wrapText="1" shrinkToFit="1"/>
    </xf>
    <xf numFmtId="11" fontId="20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shrinkToFit="1"/>
    </xf>
    <xf numFmtId="49" fontId="26" fillId="0" borderId="11" xfId="0" applyNumberFormat="1" applyFont="1" applyFill="1" applyBorder="1" applyAlignment="1">
      <alignment horizontal="center" wrapText="1" shrinkToFit="1"/>
    </xf>
    <xf numFmtId="49" fontId="20" fillId="0" borderId="11" xfId="0" applyNumberFormat="1" applyFont="1" applyFill="1" applyBorder="1" applyAlignment="1">
      <alignment horizontal="center" wrapText="1" shrinkToFit="1"/>
    </xf>
    <xf numFmtId="0" fontId="20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center" shrinkToFi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6" fillId="28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0" fontId="30" fillId="25" borderId="21" xfId="0" applyFont="1" applyFill="1" applyBorder="1" applyAlignment="1">
      <alignment horizontal="center" vertical="center" wrapText="1"/>
    </xf>
    <xf numFmtId="49" fontId="27" fillId="26" borderId="22" xfId="0" applyNumberFormat="1" applyFont="1" applyFill="1" applyBorder="1" applyAlignment="1">
      <alignment horizontal="center" vertical="center"/>
    </xf>
    <xf numFmtId="49" fontId="20" fillId="28" borderId="23" xfId="0" applyNumberFormat="1" applyFont="1" applyFill="1" applyBorder="1" applyAlignment="1">
      <alignment horizontal="center" shrinkToFit="1"/>
    </xf>
    <xf numFmtId="0" fontId="20" fillId="28" borderId="24" xfId="0" applyFont="1" applyFill="1" applyBorder="1" applyAlignment="1">
      <alignment wrapText="1"/>
    </xf>
    <xf numFmtId="43" fontId="1" fillId="26" borderId="11" xfId="60" applyFont="1" applyFill="1" applyBorder="1" applyAlignment="1" applyProtection="1">
      <alignment horizontal="center" vertical="center" shrinkToFit="1"/>
      <protection locked="0"/>
    </xf>
    <xf numFmtId="43" fontId="1" fillId="0" borderId="11" xfId="60" applyFont="1" applyFill="1" applyBorder="1" applyAlignment="1" applyProtection="1">
      <alignment horizontal="center" vertical="center" shrinkToFit="1"/>
      <protection locked="0"/>
    </xf>
    <xf numFmtId="43" fontId="1" fillId="27" borderId="11" xfId="60" applyFont="1" applyFill="1" applyBorder="1" applyAlignment="1" applyProtection="1">
      <alignment horizontal="center" vertical="center" shrinkToFit="1"/>
      <protection locked="0"/>
    </xf>
    <xf numFmtId="43" fontId="1" fillId="25" borderId="11" xfId="60" applyFont="1" applyFill="1" applyBorder="1" applyAlignment="1" applyProtection="1">
      <alignment horizontal="center" vertical="center" shrinkToFit="1"/>
      <protection locked="0"/>
    </xf>
    <xf numFmtId="181" fontId="1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25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39" fillId="26" borderId="11" xfId="60" applyNumberFormat="1" applyFont="1" applyFill="1" applyBorder="1" applyAlignment="1" applyProtection="1">
      <alignment horizontal="center" vertical="center" shrinkToFit="1"/>
      <protection locked="0"/>
    </xf>
    <xf numFmtId="181" fontId="38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1" fillId="25" borderId="11" xfId="60" applyNumberFormat="1" applyFont="1" applyFill="1" applyBorder="1" applyAlignment="1" applyProtection="1">
      <alignment horizontal="center" vertical="center" shrinkToFit="1"/>
      <protection locked="0"/>
    </xf>
    <xf numFmtId="181" fontId="1" fillId="0" borderId="25" xfId="60" applyNumberFormat="1" applyFont="1" applyFill="1" applyBorder="1" applyAlignment="1" applyProtection="1">
      <alignment horizontal="center" vertical="center" shrinkToFit="1"/>
      <protection locked="0"/>
    </xf>
    <xf numFmtId="181" fontId="1" fillId="28" borderId="11" xfId="60" applyNumberFormat="1" applyFont="1" applyFill="1" applyBorder="1" applyAlignment="1" applyProtection="1">
      <alignment horizontal="center" vertical="center" shrinkToFit="1"/>
      <protection locked="0"/>
    </xf>
    <xf numFmtId="0" fontId="41" fillId="26" borderId="26" xfId="0" applyFont="1" applyFill="1" applyBorder="1" applyAlignment="1">
      <alignment horizontal="center" vertical="center" wrapText="1"/>
    </xf>
    <xf numFmtId="181" fontId="25" fillId="28" borderId="11" xfId="60" applyNumberFormat="1" applyFont="1" applyFill="1" applyBorder="1" applyAlignment="1" applyProtection="1">
      <alignment horizontal="center" vertical="center" shrinkToFit="1"/>
      <protection locked="0"/>
    </xf>
    <xf numFmtId="174" fontId="19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172" fontId="45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4" fontId="46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74" fontId="45" fillId="0" borderId="11" xfId="0" applyNumberFormat="1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vertical="center" wrapText="1"/>
    </xf>
    <xf numFmtId="0" fontId="4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49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6" fillId="0" borderId="27" xfId="53" applyFont="1" applyBorder="1" applyAlignment="1">
      <alignment horizontal="center"/>
      <protection/>
    </xf>
    <xf numFmtId="0" fontId="26" fillId="0" borderId="28" xfId="53" applyFont="1" applyBorder="1" applyAlignment="1">
      <alignment horizontal="center" wrapText="1"/>
      <protection/>
    </xf>
    <xf numFmtId="0" fontId="20" fillId="0" borderId="29" xfId="53" applyFont="1" applyBorder="1" applyAlignment="1">
      <alignment horizontal="center"/>
      <protection/>
    </xf>
    <xf numFmtId="0" fontId="20" fillId="0" borderId="30" xfId="53" applyFont="1" applyBorder="1" applyAlignment="1">
      <alignment horizontal="center"/>
      <protection/>
    </xf>
    <xf numFmtId="0" fontId="20" fillId="0" borderId="29" xfId="53" applyFont="1" applyBorder="1" applyAlignment="1">
      <alignment wrapText="1"/>
      <protection/>
    </xf>
    <xf numFmtId="43" fontId="1" fillId="0" borderId="30" xfId="60" applyFont="1" applyBorder="1" applyAlignment="1">
      <alignment horizontal="center"/>
    </xf>
    <xf numFmtId="43" fontId="1" fillId="0" borderId="30" xfId="60" applyFont="1" applyBorder="1" applyAlignment="1">
      <alignment wrapText="1"/>
    </xf>
    <xf numFmtId="0" fontId="20" fillId="0" borderId="30" xfId="53" applyFont="1" applyBorder="1" applyAlignment="1">
      <alignment horizontal="center" wrapText="1"/>
      <protection/>
    </xf>
    <xf numFmtId="43" fontId="1" fillId="0" borderId="0" xfId="60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172" fontId="45" fillId="0" borderId="11" xfId="0" applyNumberFormat="1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vertical="center" wrapText="1"/>
    </xf>
    <xf numFmtId="174" fontId="45" fillId="0" borderId="11" xfId="0" applyNumberFormat="1" applyFont="1" applyFill="1" applyBorder="1" applyAlignment="1">
      <alignment horizontal="center" vertical="center" shrinkToFit="1"/>
    </xf>
    <xf numFmtId="49" fontId="31" fillId="30" borderId="11" xfId="0" applyNumberFormat="1" applyFont="1" applyFill="1" applyBorder="1" applyAlignment="1" applyProtection="1">
      <alignment horizontal="center" shrinkToFit="1"/>
      <protection locked="0"/>
    </xf>
    <xf numFmtId="0" fontId="28" fillId="30" borderId="0" xfId="0" applyFont="1" applyFill="1" applyAlignment="1">
      <alignment horizontal="center"/>
    </xf>
    <xf numFmtId="181" fontId="31" fillId="30" borderId="11" xfId="60" applyNumberFormat="1" applyFont="1" applyFill="1" applyBorder="1" applyAlignment="1" applyProtection="1">
      <alignment horizontal="center" vertical="center" shrinkToFit="1"/>
      <protection locked="0"/>
    </xf>
    <xf numFmtId="0" fontId="40" fillId="31" borderId="11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 vertical="center" wrapText="1"/>
    </xf>
    <xf numFmtId="181" fontId="39" fillId="31" borderId="11" xfId="60" applyNumberFormat="1" applyFont="1" applyFill="1" applyBorder="1" applyAlignment="1" applyProtection="1">
      <alignment horizontal="center" vertical="center" shrinkToFit="1"/>
      <protection locked="0"/>
    </xf>
    <xf numFmtId="49" fontId="40" fillId="31" borderId="15" xfId="0" applyNumberFormat="1" applyFont="1" applyFill="1" applyBorder="1" applyAlignment="1">
      <alignment horizontal="center" wrapText="1" shrinkToFit="1"/>
    </xf>
    <xf numFmtId="49" fontId="40" fillId="28" borderId="15" xfId="0" applyNumberFormat="1" applyFont="1" applyFill="1" applyBorder="1" applyAlignment="1">
      <alignment horizontal="center" wrapText="1" shrinkToFit="1"/>
    </xf>
    <xf numFmtId="0" fontId="26" fillId="28" borderId="11" xfId="0" applyFont="1" applyFill="1" applyBorder="1" applyAlignment="1">
      <alignment horizontal="center" vertical="center" wrapText="1"/>
    </xf>
    <xf numFmtId="181" fontId="39" fillId="28" borderId="11" xfId="60" applyNumberFormat="1" applyFont="1" applyFill="1" applyBorder="1" applyAlignment="1" applyProtection="1">
      <alignment horizontal="center" vertical="center" shrinkToFit="1"/>
      <protection locked="0"/>
    </xf>
    <xf numFmtId="181" fontId="39" fillId="31" borderId="11" xfId="60" applyNumberFormat="1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shrinkToFit="1"/>
    </xf>
    <xf numFmtId="181" fontId="39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40" fillId="31" borderId="11" xfId="0" applyNumberFormat="1" applyFont="1" applyFill="1" applyBorder="1" applyAlignment="1">
      <alignment horizontal="center" shrinkToFit="1"/>
    </xf>
    <xf numFmtId="49" fontId="40" fillId="28" borderId="11" xfId="0" applyNumberFormat="1" applyFont="1" applyFill="1" applyBorder="1" applyAlignment="1">
      <alignment horizontal="center" shrinkToFit="1"/>
    </xf>
    <xf numFmtId="49" fontId="20" fillId="28" borderId="11" xfId="0" applyNumberFormat="1" applyFont="1" applyFill="1" applyBorder="1" applyAlignment="1">
      <alignment horizontal="center" shrinkToFit="1"/>
    </xf>
    <xf numFmtId="0" fontId="20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/>
    </xf>
    <xf numFmtId="0" fontId="40" fillId="28" borderId="11" xfId="0" applyFont="1" applyFill="1" applyBorder="1" applyAlignment="1">
      <alignment horizontal="center"/>
    </xf>
    <xf numFmtId="0" fontId="20" fillId="28" borderId="11" xfId="0" applyFont="1" applyFill="1" applyBorder="1" applyAlignment="1">
      <alignment horizontal="center"/>
    </xf>
    <xf numFmtId="181" fontId="38" fillId="28" borderId="11" xfId="60" applyNumberFormat="1" applyFont="1" applyFill="1" applyBorder="1" applyAlignment="1" applyProtection="1">
      <alignment horizontal="center" vertical="center" shrinkToFit="1"/>
      <protection locked="0"/>
    </xf>
    <xf numFmtId="43" fontId="38" fillId="28" borderId="11" xfId="60" applyFont="1" applyFill="1" applyBorder="1" applyAlignment="1" applyProtection="1">
      <alignment horizontal="center" vertical="center" shrinkToFit="1"/>
      <protection locked="0"/>
    </xf>
    <xf numFmtId="0" fontId="26" fillId="30" borderId="11" xfId="0" applyFont="1" applyFill="1" applyBorder="1" applyAlignment="1">
      <alignment horizontal="center" vertical="center" wrapText="1"/>
    </xf>
    <xf numFmtId="181" fontId="39" fillId="30" borderId="11" xfId="60" applyNumberFormat="1" applyFont="1" applyFill="1" applyBorder="1" applyAlignment="1" applyProtection="1">
      <alignment horizontal="center" vertical="center" shrinkToFit="1"/>
      <protection locked="0"/>
    </xf>
    <xf numFmtId="43" fontId="38" fillId="0" borderId="11" xfId="60" applyFont="1" applyFill="1" applyBorder="1" applyAlignment="1" applyProtection="1">
      <alignment horizontal="center" vertical="center" shrinkToFit="1"/>
      <protection locked="0"/>
    </xf>
    <xf numFmtId="0" fontId="40" fillId="0" borderId="11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41" fillId="31" borderId="31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181" fontId="40" fillId="31" borderId="11" xfId="60" applyNumberFormat="1" applyFont="1" applyFill="1" applyBorder="1" applyAlignment="1" applyProtection="1">
      <alignment horizontal="center" vertical="center" shrinkToFit="1"/>
      <protection locked="0"/>
    </xf>
    <xf numFmtId="181" fontId="19" fillId="29" borderId="11" xfId="60" applyNumberFormat="1" applyFont="1" applyFill="1" applyBorder="1" applyAlignment="1" applyProtection="1">
      <alignment horizontal="center" vertical="center" shrinkToFit="1"/>
      <protection locked="0"/>
    </xf>
    <xf numFmtId="181" fontId="19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40" fillId="0" borderId="19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181" fontId="40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44" fillId="31" borderId="12" xfId="0" applyNumberFormat="1" applyFont="1" applyFill="1" applyBorder="1" applyAlignment="1">
      <alignment horizontal="center" shrinkToFit="1"/>
    </xf>
    <xf numFmtId="49" fontId="44" fillId="28" borderId="11" xfId="0" applyNumberFormat="1" applyFont="1" applyFill="1" applyBorder="1" applyAlignment="1">
      <alignment horizontal="center" shrinkToFit="1"/>
    </xf>
    <xf numFmtId="49" fontId="26" fillId="28" borderId="11" xfId="0" applyNumberFormat="1" applyFont="1" applyFill="1" applyBorder="1" applyAlignment="1">
      <alignment horizontal="center" shrinkToFit="1"/>
    </xf>
    <xf numFmtId="0" fontId="42" fillId="30" borderId="11" xfId="0" applyFont="1" applyFill="1" applyBorder="1" applyAlignment="1">
      <alignment horizontal="center" vertical="center" wrapText="1"/>
    </xf>
    <xf numFmtId="181" fontId="43" fillId="30" borderId="11" xfId="60" applyNumberFormat="1" applyFont="1" applyFill="1" applyBorder="1" applyAlignment="1" applyProtection="1">
      <alignment horizontal="center" vertical="center" shrinkToFit="1"/>
      <protection locked="0"/>
    </xf>
    <xf numFmtId="49" fontId="40" fillId="30" borderId="11" xfId="0" applyNumberFormat="1" applyFont="1" applyFill="1" applyBorder="1" applyAlignment="1">
      <alignment horizontal="center" shrinkToFit="1"/>
    </xf>
    <xf numFmtId="0" fontId="28" fillId="30" borderId="11" xfId="0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horizontal="center" vertical="center" wrapText="1"/>
    </xf>
    <xf numFmtId="49" fontId="27" fillId="30" borderId="11" xfId="0" applyNumberFormat="1" applyFont="1" applyFill="1" applyBorder="1" applyAlignment="1">
      <alignment vertical="center" wrapText="1"/>
    </xf>
    <xf numFmtId="49" fontId="19" fillId="30" borderId="11" xfId="0" applyNumberFormat="1" applyFont="1" applyFill="1" applyBorder="1" applyAlignment="1">
      <alignment vertical="center"/>
    </xf>
    <xf numFmtId="172" fontId="28" fillId="30" borderId="11" xfId="0" applyNumberFormat="1" applyFont="1" applyFill="1" applyBorder="1" applyAlignment="1">
      <alignment horizontal="center" vertical="center"/>
    </xf>
    <xf numFmtId="172" fontId="26" fillId="30" borderId="11" xfId="0" applyNumberFormat="1" applyFont="1" applyFill="1" applyBorder="1" applyAlignment="1">
      <alignment horizontal="center" vertical="center"/>
    </xf>
    <xf numFmtId="0" fontId="26" fillId="31" borderId="32" xfId="0" applyFont="1" applyFill="1" applyBorder="1" applyAlignment="1">
      <alignment vertical="center" wrapText="1"/>
    </xf>
    <xf numFmtId="0" fontId="26" fillId="31" borderId="32" xfId="0" applyFont="1" applyFill="1" applyBorder="1" applyAlignment="1">
      <alignment horizontal="center" vertical="center" wrapText="1"/>
    </xf>
    <xf numFmtId="49" fontId="26" fillId="31" borderId="32" xfId="0" applyNumberFormat="1" applyFont="1" applyFill="1" applyBorder="1" applyAlignment="1">
      <alignment horizontal="center" vertical="center" wrapText="1"/>
    </xf>
    <xf numFmtId="49" fontId="26" fillId="31" borderId="32" xfId="0" applyNumberFormat="1" applyFont="1" applyFill="1" applyBorder="1" applyAlignment="1">
      <alignment horizontal="center" vertical="center"/>
    </xf>
    <xf numFmtId="172" fontId="26" fillId="31" borderId="32" xfId="0" applyNumberFormat="1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/>
    </xf>
    <xf numFmtId="172" fontId="26" fillId="31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top" shrinkToFit="1"/>
    </xf>
    <xf numFmtId="0" fontId="45" fillId="0" borderId="33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172" fontId="46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60" fillId="0" borderId="1" xfId="33" applyNumberFormat="1" applyFont="1" applyFill="1" applyProtection="1">
      <alignment vertical="top" wrapText="1"/>
      <protection/>
    </xf>
    <xf numFmtId="0" fontId="61" fillId="0" borderId="1" xfId="33" applyNumberFormat="1" applyFont="1" applyFill="1" applyProtection="1">
      <alignment vertical="top" wrapText="1"/>
      <protection/>
    </xf>
    <xf numFmtId="0" fontId="19" fillId="0" borderId="3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4" fontId="27" fillId="0" borderId="11" xfId="0" applyNumberFormat="1" applyFont="1" applyFill="1" applyBorder="1" applyAlignment="1">
      <alignment horizontal="center" vertical="center" shrinkToFit="1"/>
    </xf>
    <xf numFmtId="172" fontId="46" fillId="0" borderId="11" xfId="0" applyNumberFormat="1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wrapText="1"/>
    </xf>
    <xf numFmtId="49" fontId="51" fillId="0" borderId="11" xfId="0" applyNumberFormat="1" applyFont="1" applyFill="1" applyBorder="1" applyAlignment="1">
      <alignment horizontal="center" vertical="top" shrinkToFi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6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49" fontId="26" fillId="30" borderId="11" xfId="0" applyNumberFormat="1" applyFont="1" applyFill="1" applyBorder="1" applyAlignment="1">
      <alignment vertical="center" wrapText="1"/>
    </xf>
    <xf numFmtId="49" fontId="20" fillId="30" borderId="1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/>
    </xf>
    <xf numFmtId="172" fontId="27" fillId="0" borderId="32" xfId="0" applyNumberFormat="1" applyFont="1" applyFill="1" applyBorder="1" applyAlignment="1">
      <alignment horizontal="center" vertical="center"/>
    </xf>
    <xf numFmtId="172" fontId="46" fillId="0" borderId="11" xfId="0" applyNumberFormat="1" applyFont="1" applyFill="1" applyBorder="1" applyAlignment="1">
      <alignment horizontal="center" vertical="top" shrinkToFit="1"/>
    </xf>
    <xf numFmtId="0" fontId="46" fillId="0" borderId="11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horizontal="center" vertical="top" shrinkToFit="1"/>
    </xf>
    <xf numFmtId="172" fontId="27" fillId="0" borderId="11" xfId="0" applyNumberFormat="1" applyFont="1" applyFill="1" applyBorder="1" applyAlignment="1">
      <alignment horizontal="center" vertical="top" shrinkToFit="1"/>
    </xf>
    <xf numFmtId="174" fontId="46" fillId="0" borderId="11" xfId="0" applyNumberFormat="1" applyFont="1" applyFill="1" applyBorder="1" applyAlignment="1">
      <alignment horizontal="center" vertical="top" shrinkToFit="1"/>
    </xf>
    <xf numFmtId="174" fontId="27" fillId="0" borderId="11" xfId="0" applyNumberFormat="1" applyFont="1" applyFill="1" applyBorder="1" applyAlignment="1">
      <alignment horizontal="center" vertical="top" shrinkToFit="1"/>
    </xf>
    <xf numFmtId="0" fontId="2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top" shrinkToFit="1"/>
    </xf>
    <xf numFmtId="172" fontId="19" fillId="0" borderId="11" xfId="0" applyNumberFormat="1" applyFont="1" applyFill="1" applyBorder="1" applyAlignment="1">
      <alignment horizontal="center" vertical="top" shrinkToFit="1"/>
    </xf>
    <xf numFmtId="49" fontId="29" fillId="30" borderId="11" xfId="0" applyNumberFormat="1" applyFont="1" applyFill="1" applyBorder="1" applyAlignment="1">
      <alignment vertical="center"/>
    </xf>
    <xf numFmtId="172" fontId="26" fillId="31" borderId="11" xfId="0" applyNumberFormat="1" applyFont="1" applyFill="1" applyBorder="1" applyAlignment="1">
      <alignment horizontal="center" vertical="center" shrinkToFit="1"/>
    </xf>
    <xf numFmtId="174" fontId="26" fillId="31" borderId="11" xfId="0" applyNumberFormat="1" applyFont="1" applyFill="1" applyBorder="1" applyAlignment="1">
      <alignment horizontal="center" vertical="center" shrinkToFit="1"/>
    </xf>
    <xf numFmtId="0" fontId="26" fillId="31" borderId="29" xfId="53" applyFont="1" applyFill="1" applyBorder="1" applyAlignment="1">
      <alignment horizontal="center" wrapText="1"/>
      <protection/>
    </xf>
    <xf numFmtId="0" fontId="26" fillId="31" borderId="30" xfId="53" applyFont="1" applyFill="1" applyBorder="1" applyAlignment="1">
      <alignment horizontal="center"/>
      <protection/>
    </xf>
    <xf numFmtId="43" fontId="38" fillId="31" borderId="30" xfId="60" applyFont="1" applyFill="1" applyBorder="1" applyAlignment="1">
      <alignment horizontal="center"/>
    </xf>
    <xf numFmtId="49" fontId="26" fillId="31" borderId="11" xfId="0" applyNumberFormat="1" applyFont="1" applyFill="1" applyBorder="1" applyAlignment="1">
      <alignment vertical="center" wrapText="1"/>
    </xf>
    <xf numFmtId="49" fontId="20" fillId="31" borderId="11" xfId="0" applyNumberFormat="1" applyFont="1" applyFill="1" applyBorder="1" applyAlignment="1">
      <alignment vertical="center"/>
    </xf>
    <xf numFmtId="181" fontId="24" fillId="0" borderId="0" xfId="0" applyNumberFormat="1" applyFont="1" applyAlignment="1">
      <alignment/>
    </xf>
    <xf numFmtId="49" fontId="27" fillId="0" borderId="34" xfId="0" applyNumberFormat="1" applyFont="1" applyFill="1" applyBorder="1" applyAlignment="1">
      <alignment horizontal="center" vertical="center"/>
    </xf>
    <xf numFmtId="0" fontId="40" fillId="30" borderId="11" xfId="0" applyFont="1" applyFill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shrinkToFit="1"/>
    </xf>
    <xf numFmtId="181" fontId="50" fillId="31" borderId="11" xfId="60" applyNumberFormat="1" applyFont="1" applyFill="1" applyBorder="1" applyAlignment="1" applyProtection="1">
      <alignment horizontal="center" vertical="center" shrinkToFit="1"/>
      <protection locked="0"/>
    </xf>
    <xf numFmtId="49" fontId="40" fillId="25" borderId="11" xfId="0" applyNumberFormat="1" applyFont="1" applyFill="1" applyBorder="1" applyAlignment="1">
      <alignment horizontal="center" wrapText="1" shrinkToFit="1"/>
    </xf>
    <xf numFmtId="174" fontId="26" fillId="0" borderId="11" xfId="0" applyNumberFormat="1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top" shrinkToFit="1"/>
    </xf>
    <xf numFmtId="172" fontId="54" fillId="0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33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45" fillId="0" borderId="32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5" fillId="0" borderId="11" xfId="0" applyFont="1" applyBorder="1" applyAlignment="1">
      <alignment horizontal="center" textRotation="90" wrapText="1"/>
    </xf>
    <xf numFmtId="49" fontId="45" fillId="0" borderId="11" xfId="0" applyNumberFormat="1" applyFont="1" applyBorder="1" applyAlignment="1">
      <alignment textRotation="90" wrapText="1"/>
    </xf>
    <xf numFmtId="0" fontId="45" fillId="0" borderId="1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textRotation="90" wrapText="1"/>
    </xf>
    <xf numFmtId="49" fontId="27" fillId="0" borderId="11" xfId="0" applyNumberFormat="1" applyFont="1" applyBorder="1" applyAlignment="1">
      <alignment horizontal="center" textRotation="90" wrapText="1"/>
    </xf>
    <xf numFmtId="0" fontId="27" fillId="0" borderId="15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 решению о бюджете 31 декабрь  №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3"/>
  <sheetViews>
    <sheetView zoomScaleSheetLayoutView="70" zoomScalePageLayoutView="0" workbookViewId="0" topLeftCell="A85">
      <selection activeCell="B91" sqref="B91"/>
    </sheetView>
  </sheetViews>
  <sheetFormatPr defaultColWidth="9.00390625" defaultRowHeight="12.75"/>
  <cols>
    <col min="1" max="1" width="33.00390625" style="1" customWidth="1"/>
    <col min="2" max="2" width="79.625" style="1" customWidth="1"/>
    <col min="3" max="3" width="16.50390625" style="2" customWidth="1"/>
    <col min="4" max="4" width="12.375" style="0" bestFit="1" customWidth="1"/>
    <col min="5" max="5" width="10.00390625" style="0" bestFit="1" customWidth="1"/>
  </cols>
  <sheetData>
    <row r="1" spans="1:3" ht="73.5" customHeight="1">
      <c r="A1" s="267" t="s">
        <v>451</v>
      </c>
      <c r="B1" s="267"/>
      <c r="C1" s="267"/>
    </row>
    <row r="2" spans="1:3" ht="12" customHeight="1">
      <c r="A2" s="3"/>
      <c r="B2" s="3"/>
      <c r="C2" s="4"/>
    </row>
    <row r="3" spans="1:3" ht="36" customHeight="1">
      <c r="A3" s="268" t="s">
        <v>420</v>
      </c>
      <c r="B3" s="269"/>
      <c r="C3" s="269"/>
    </row>
    <row r="4" spans="1:3" ht="12.75" customHeight="1">
      <c r="A4" s="271"/>
      <c r="B4" s="271"/>
      <c r="C4" s="40" t="s">
        <v>199</v>
      </c>
    </row>
    <row r="5" spans="1:3" ht="12.75" customHeight="1">
      <c r="A5" s="272" t="s">
        <v>11</v>
      </c>
      <c r="B5" s="273" t="s">
        <v>12</v>
      </c>
      <c r="C5" s="270" t="s">
        <v>409</v>
      </c>
    </row>
    <row r="6" spans="1:3" ht="66.75" customHeight="1">
      <c r="A6" s="272"/>
      <c r="B6" s="273"/>
      <c r="C6" s="270"/>
    </row>
    <row r="7" spans="1:3" ht="12.75" customHeight="1">
      <c r="A7" s="14">
        <v>1</v>
      </c>
      <c r="B7" s="14">
        <v>2</v>
      </c>
      <c r="C7" s="15">
        <v>3</v>
      </c>
    </row>
    <row r="8" spans="1:3" s="5" customFormat="1" ht="25.5" customHeight="1">
      <c r="A8" s="140" t="s">
        <v>13</v>
      </c>
      <c r="B8" s="141" t="s">
        <v>14</v>
      </c>
      <c r="C8" s="142">
        <f>C9+C18+C26+C34+C37+C49+C58+C13+C55</f>
        <v>6738.7</v>
      </c>
    </row>
    <row r="9" spans="1:4" s="5" customFormat="1" ht="36" customHeight="1">
      <c r="A9" s="143" t="s">
        <v>15</v>
      </c>
      <c r="B9" s="144" t="s">
        <v>16</v>
      </c>
      <c r="C9" s="145">
        <f>C10</f>
        <v>2845</v>
      </c>
      <c r="D9" s="254"/>
    </row>
    <row r="10" spans="1:3" ht="30" customHeight="1">
      <c r="A10" s="63" t="s">
        <v>17</v>
      </c>
      <c r="B10" s="52" t="s">
        <v>18</v>
      </c>
      <c r="C10" s="97">
        <f>C11</f>
        <v>2845</v>
      </c>
    </row>
    <row r="11" spans="1:3" ht="69" customHeight="1">
      <c r="A11" s="63" t="s">
        <v>19</v>
      </c>
      <c r="B11" s="52" t="s">
        <v>436</v>
      </c>
      <c r="C11" s="97">
        <v>2845</v>
      </c>
    </row>
    <row r="12" spans="1:3" ht="44.25" customHeight="1">
      <c r="A12" s="146" t="s">
        <v>225</v>
      </c>
      <c r="B12" s="144" t="s">
        <v>227</v>
      </c>
      <c r="C12" s="145">
        <f>C13</f>
        <v>842.2</v>
      </c>
    </row>
    <row r="13" spans="1:3" ht="57.75" customHeight="1">
      <c r="A13" s="147" t="s">
        <v>226</v>
      </c>
      <c r="B13" s="148" t="s">
        <v>228</v>
      </c>
      <c r="C13" s="149">
        <f>C14+C15+C16+C17</f>
        <v>842.2</v>
      </c>
    </row>
    <row r="14" spans="1:3" ht="57.75" customHeight="1">
      <c r="A14" s="64" t="s">
        <v>375</v>
      </c>
      <c r="B14" s="52" t="s">
        <v>229</v>
      </c>
      <c r="C14" s="97">
        <v>398.7</v>
      </c>
    </row>
    <row r="15" spans="1:3" ht="73.5" customHeight="1">
      <c r="A15" s="64" t="s">
        <v>376</v>
      </c>
      <c r="B15" s="65" t="s">
        <v>232</v>
      </c>
      <c r="C15" s="97">
        <v>2</v>
      </c>
    </row>
    <row r="16" spans="1:3" ht="67.5" customHeight="1">
      <c r="A16" s="64" t="s">
        <v>377</v>
      </c>
      <c r="B16" s="52" t="s">
        <v>233</v>
      </c>
      <c r="C16" s="97">
        <v>485.8</v>
      </c>
    </row>
    <row r="17" spans="1:3" ht="57.75" customHeight="1">
      <c r="A17" s="64" t="s">
        <v>437</v>
      </c>
      <c r="B17" s="52" t="s">
        <v>234</v>
      </c>
      <c r="C17" s="97">
        <v>-44.3</v>
      </c>
    </row>
    <row r="18" spans="1:3" ht="31.5" customHeight="1">
      <c r="A18" s="143" t="s">
        <v>20</v>
      </c>
      <c r="B18" s="144" t="s">
        <v>21</v>
      </c>
      <c r="C18" s="150">
        <f>C19+C24</f>
        <v>1125</v>
      </c>
    </row>
    <row r="19" spans="1:3" ht="33" customHeight="1">
      <c r="A19" s="151" t="s">
        <v>260</v>
      </c>
      <c r="B19" s="67" t="s">
        <v>435</v>
      </c>
      <c r="C19" s="152">
        <f>C20+C22</f>
        <v>925</v>
      </c>
    </row>
    <row r="20" spans="1:3" ht="46.5" customHeight="1">
      <c r="A20" s="66" t="s">
        <v>295</v>
      </c>
      <c r="B20" s="67" t="s">
        <v>247</v>
      </c>
      <c r="C20" s="97">
        <f>C21</f>
        <v>830</v>
      </c>
    </row>
    <row r="21" spans="1:3" ht="37.5" customHeight="1">
      <c r="A21" s="68" t="s">
        <v>261</v>
      </c>
      <c r="B21" s="52" t="s">
        <v>247</v>
      </c>
      <c r="C21" s="97">
        <v>830</v>
      </c>
    </row>
    <row r="22" spans="1:3" ht="46.5" customHeight="1">
      <c r="A22" s="69" t="s">
        <v>296</v>
      </c>
      <c r="B22" s="67" t="s">
        <v>265</v>
      </c>
      <c r="C22" s="97">
        <f>C23</f>
        <v>95</v>
      </c>
    </row>
    <row r="23" spans="1:3" ht="55.5" customHeight="1">
      <c r="A23" s="70" t="s">
        <v>266</v>
      </c>
      <c r="B23" s="52" t="s">
        <v>267</v>
      </c>
      <c r="C23" s="97">
        <v>95</v>
      </c>
    </row>
    <row r="24" spans="1:3" s="5" customFormat="1" ht="39.75" customHeight="1">
      <c r="A24" s="153" t="s">
        <v>22</v>
      </c>
      <c r="B24" s="144" t="s">
        <v>23</v>
      </c>
      <c r="C24" s="145">
        <f>C25</f>
        <v>200</v>
      </c>
    </row>
    <row r="25" spans="1:3" ht="33" customHeight="1">
      <c r="A25" s="63" t="s">
        <v>24</v>
      </c>
      <c r="B25" s="52" t="s">
        <v>23</v>
      </c>
      <c r="C25" s="97">
        <v>200</v>
      </c>
    </row>
    <row r="26" spans="1:3" ht="39.75" customHeight="1">
      <c r="A26" s="153" t="s">
        <v>25</v>
      </c>
      <c r="B26" s="144" t="s">
        <v>26</v>
      </c>
      <c r="C26" s="145">
        <f>C29+C27</f>
        <v>365</v>
      </c>
    </row>
    <row r="27" spans="1:3" s="5" customFormat="1" ht="27.75" customHeight="1">
      <c r="A27" s="154" t="s">
        <v>27</v>
      </c>
      <c r="B27" s="148" t="s">
        <v>28</v>
      </c>
      <c r="C27" s="105">
        <f>C28</f>
        <v>150</v>
      </c>
    </row>
    <row r="28" spans="1:3" ht="33.75" customHeight="1">
      <c r="A28" s="155" t="s">
        <v>29</v>
      </c>
      <c r="B28" s="156" t="s">
        <v>200</v>
      </c>
      <c r="C28" s="103">
        <v>150</v>
      </c>
    </row>
    <row r="29" spans="1:3" ht="33" customHeight="1">
      <c r="A29" s="157" t="s">
        <v>30</v>
      </c>
      <c r="B29" s="148" t="s">
        <v>31</v>
      </c>
      <c r="C29" s="105">
        <f>C30+C32</f>
        <v>215</v>
      </c>
    </row>
    <row r="30" spans="1:3" s="5" customFormat="1" ht="39.75" customHeight="1">
      <c r="A30" s="73" t="s">
        <v>154</v>
      </c>
      <c r="B30" s="67" t="s">
        <v>155</v>
      </c>
      <c r="C30" s="100">
        <f>C31</f>
        <v>70</v>
      </c>
    </row>
    <row r="31" spans="1:3" ht="43.5" customHeight="1">
      <c r="A31" s="63" t="s">
        <v>156</v>
      </c>
      <c r="B31" s="52" t="s">
        <v>157</v>
      </c>
      <c r="C31" s="97">
        <v>70</v>
      </c>
    </row>
    <row r="32" spans="1:3" s="5" customFormat="1" ht="36" customHeight="1">
      <c r="A32" s="74" t="s">
        <v>158</v>
      </c>
      <c r="B32" s="67" t="s">
        <v>159</v>
      </c>
      <c r="C32" s="100">
        <f>C33</f>
        <v>145</v>
      </c>
    </row>
    <row r="33" spans="1:3" s="5" customFormat="1" ht="33" customHeight="1">
      <c r="A33" s="63" t="s">
        <v>160</v>
      </c>
      <c r="B33" s="52" t="s">
        <v>161</v>
      </c>
      <c r="C33" s="97">
        <v>145</v>
      </c>
    </row>
    <row r="34" spans="1:3" ht="39" customHeight="1">
      <c r="A34" s="143" t="s">
        <v>32</v>
      </c>
      <c r="B34" s="144" t="s">
        <v>113</v>
      </c>
      <c r="C34" s="145">
        <f>C35</f>
        <v>30</v>
      </c>
    </row>
    <row r="35" spans="1:3" s="5" customFormat="1" ht="40.5" customHeight="1">
      <c r="A35" s="158" t="s">
        <v>33</v>
      </c>
      <c r="B35" s="148" t="s">
        <v>34</v>
      </c>
      <c r="C35" s="105">
        <f>C36</f>
        <v>30</v>
      </c>
    </row>
    <row r="36" spans="1:3" s="5" customFormat="1" ht="57.75" customHeight="1">
      <c r="A36" s="159" t="s">
        <v>35</v>
      </c>
      <c r="B36" s="156" t="s">
        <v>36</v>
      </c>
      <c r="C36" s="103">
        <v>30</v>
      </c>
    </row>
    <row r="37" spans="1:3" s="5" customFormat="1" ht="56.25" customHeight="1">
      <c r="A37" s="143" t="s">
        <v>37</v>
      </c>
      <c r="B37" s="144" t="s">
        <v>38</v>
      </c>
      <c r="C37" s="145">
        <f>C38+C43+C46</f>
        <v>829.8999999999999</v>
      </c>
    </row>
    <row r="38" spans="1:3" ht="52.5" customHeight="1" hidden="1">
      <c r="A38" s="157" t="s">
        <v>268</v>
      </c>
      <c r="B38" s="148" t="s">
        <v>269</v>
      </c>
      <c r="C38" s="103">
        <f>C39+C41</f>
        <v>264.59999999999997</v>
      </c>
    </row>
    <row r="39" spans="1:3" ht="53.25" customHeight="1" hidden="1">
      <c r="A39" s="157" t="s">
        <v>151</v>
      </c>
      <c r="B39" s="148" t="s">
        <v>152</v>
      </c>
      <c r="C39" s="103">
        <f>C40</f>
        <v>21.9</v>
      </c>
    </row>
    <row r="40" spans="1:3" ht="57" customHeight="1">
      <c r="A40" s="159" t="s">
        <v>153</v>
      </c>
      <c r="B40" s="156" t="s">
        <v>219</v>
      </c>
      <c r="C40" s="103">
        <v>21.9</v>
      </c>
    </row>
    <row r="41" spans="1:3" s="5" customFormat="1" ht="48" customHeight="1">
      <c r="A41" s="157" t="s">
        <v>270</v>
      </c>
      <c r="B41" s="148" t="s">
        <v>271</v>
      </c>
      <c r="C41" s="160">
        <f>C42</f>
        <v>242.7</v>
      </c>
    </row>
    <row r="42" spans="1:3" s="5" customFormat="1" ht="52.5" customHeight="1">
      <c r="A42" s="75" t="s">
        <v>272</v>
      </c>
      <c r="B42" s="76" t="s">
        <v>273</v>
      </c>
      <c r="C42" s="101">
        <v>242.7</v>
      </c>
    </row>
    <row r="43" spans="1:3" ht="27" customHeight="1">
      <c r="A43" s="157" t="s">
        <v>114</v>
      </c>
      <c r="B43" s="148" t="s">
        <v>115</v>
      </c>
      <c r="C43" s="161">
        <f>C45</f>
        <v>50</v>
      </c>
    </row>
    <row r="44" spans="1:3" s="5" customFormat="1" ht="69.75" customHeight="1">
      <c r="A44" s="74" t="s">
        <v>117</v>
      </c>
      <c r="B44" s="67" t="s">
        <v>145</v>
      </c>
      <c r="C44" s="164">
        <f>C45</f>
        <v>50</v>
      </c>
    </row>
    <row r="45" spans="1:3" s="5" customFormat="1" ht="76.5" customHeight="1">
      <c r="A45" s="63" t="s">
        <v>116</v>
      </c>
      <c r="B45" s="52" t="s">
        <v>201</v>
      </c>
      <c r="C45" s="94">
        <v>50</v>
      </c>
    </row>
    <row r="46" spans="1:3" ht="72" customHeight="1">
      <c r="A46" s="74" t="s">
        <v>39</v>
      </c>
      <c r="B46" s="67" t="s">
        <v>40</v>
      </c>
      <c r="C46" s="100">
        <f>C47</f>
        <v>515.3</v>
      </c>
    </row>
    <row r="47" spans="1:3" ht="69.75" customHeight="1">
      <c r="A47" s="74" t="s">
        <v>41</v>
      </c>
      <c r="B47" s="67" t="s">
        <v>42</v>
      </c>
      <c r="C47" s="100">
        <f>C48</f>
        <v>515.3</v>
      </c>
    </row>
    <row r="48" spans="1:3" ht="58.5" customHeight="1">
      <c r="A48" s="63" t="s">
        <v>43</v>
      </c>
      <c r="B48" s="52" t="s">
        <v>162</v>
      </c>
      <c r="C48" s="97">
        <v>515.3</v>
      </c>
    </row>
    <row r="49" spans="1:3" ht="48" customHeight="1">
      <c r="A49" s="143" t="s">
        <v>44</v>
      </c>
      <c r="B49" s="144" t="s">
        <v>319</v>
      </c>
      <c r="C49" s="145">
        <f>C50</f>
        <v>651.6</v>
      </c>
    </row>
    <row r="50" spans="1:3" ht="39" customHeight="1">
      <c r="A50" s="158" t="s">
        <v>147</v>
      </c>
      <c r="B50" s="148" t="s">
        <v>146</v>
      </c>
      <c r="C50" s="149">
        <f>C51+C53</f>
        <v>651.6</v>
      </c>
    </row>
    <row r="51" spans="1:3" s="5" customFormat="1" ht="36.75" customHeight="1">
      <c r="A51" s="63" t="s">
        <v>120</v>
      </c>
      <c r="B51" s="52" t="s">
        <v>119</v>
      </c>
      <c r="C51" s="97">
        <f>C52</f>
        <v>651.6</v>
      </c>
    </row>
    <row r="52" spans="1:3" ht="36.75" customHeight="1">
      <c r="A52" s="63" t="s">
        <v>118</v>
      </c>
      <c r="B52" s="52" t="s">
        <v>163</v>
      </c>
      <c r="C52" s="97">
        <v>651.6</v>
      </c>
    </row>
    <row r="53" spans="1:3" ht="36.75" customHeight="1" hidden="1">
      <c r="A53" s="72" t="s">
        <v>274</v>
      </c>
      <c r="B53" s="48" t="s">
        <v>275</v>
      </c>
      <c r="C53" s="93">
        <f>C54</f>
        <v>0</v>
      </c>
    </row>
    <row r="54" spans="1:3" ht="31.5" customHeight="1" hidden="1">
      <c r="A54" s="63" t="s">
        <v>276</v>
      </c>
      <c r="B54" s="52" t="s">
        <v>277</v>
      </c>
      <c r="C54" s="94">
        <v>0</v>
      </c>
    </row>
    <row r="55" spans="1:3" ht="39" customHeight="1">
      <c r="A55" s="143" t="s">
        <v>248</v>
      </c>
      <c r="B55" s="144" t="s">
        <v>440</v>
      </c>
      <c r="C55" s="145">
        <f>C56</f>
        <v>50</v>
      </c>
    </row>
    <row r="56" spans="1:3" ht="54.75" customHeight="1">
      <c r="A56" s="165" t="s">
        <v>363</v>
      </c>
      <c r="B56" s="67" t="s">
        <v>362</v>
      </c>
      <c r="C56" s="152">
        <f>C57</f>
        <v>50</v>
      </c>
    </row>
    <row r="57" spans="1:3" ht="51.75" customHeight="1">
      <c r="A57" s="75" t="s">
        <v>365</v>
      </c>
      <c r="B57" s="76" t="s">
        <v>364</v>
      </c>
      <c r="C57" s="101">
        <v>50</v>
      </c>
    </row>
    <row r="58" spans="1:3" s="5" customFormat="1" ht="33" customHeight="1" hidden="1">
      <c r="A58" s="55" t="s">
        <v>45</v>
      </c>
      <c r="B58" s="56" t="s">
        <v>46</v>
      </c>
      <c r="C58" s="95">
        <f>C59</f>
        <v>0</v>
      </c>
    </row>
    <row r="59" spans="1:3" s="5" customFormat="1" ht="39.75" customHeight="1" hidden="1">
      <c r="A59" s="77" t="s">
        <v>47</v>
      </c>
      <c r="B59" s="71" t="s">
        <v>48</v>
      </c>
      <c r="C59" s="93">
        <f>C60</f>
        <v>0</v>
      </c>
    </row>
    <row r="60" spans="1:3" s="5" customFormat="1" ht="42" customHeight="1" hidden="1">
      <c r="A60" s="75" t="s">
        <v>49</v>
      </c>
      <c r="B60" s="76" t="s">
        <v>164</v>
      </c>
      <c r="C60" s="96">
        <v>0</v>
      </c>
    </row>
    <row r="61" spans="1:4" ht="34.5" customHeight="1">
      <c r="A61" s="180" t="s">
        <v>50</v>
      </c>
      <c r="B61" s="162" t="s">
        <v>51</v>
      </c>
      <c r="C61" s="163">
        <f>C62+C104+C108</f>
        <v>58022.100000000006</v>
      </c>
      <c r="D61" s="88"/>
    </row>
    <row r="62" spans="1:4" ht="42" customHeight="1">
      <c r="A62" s="153" t="s">
        <v>52</v>
      </c>
      <c r="B62" s="144" t="s">
        <v>53</v>
      </c>
      <c r="C62" s="145">
        <f>C63+C70+C78+C85</f>
        <v>57968.3</v>
      </c>
      <c r="D62" s="88"/>
    </row>
    <row r="63" spans="1:4" ht="40.5" customHeight="1">
      <c r="A63" s="153" t="s">
        <v>298</v>
      </c>
      <c r="B63" s="144" t="s">
        <v>220</v>
      </c>
      <c r="C63" s="145">
        <f>C64+C66</f>
        <v>17118.300000000003</v>
      </c>
      <c r="D63" s="88"/>
    </row>
    <row r="64" spans="1:4" ht="27.75" customHeight="1">
      <c r="A64" s="66" t="s">
        <v>299</v>
      </c>
      <c r="B64" s="166" t="s">
        <v>231</v>
      </c>
      <c r="C64" s="98">
        <f>C65</f>
        <v>6326.6</v>
      </c>
      <c r="D64" s="133"/>
    </row>
    <row r="65" spans="1:4" ht="40.5" customHeight="1">
      <c r="A65" s="68" t="s">
        <v>300</v>
      </c>
      <c r="B65" s="79" t="s">
        <v>230</v>
      </c>
      <c r="C65" s="94">
        <v>6326.6</v>
      </c>
      <c r="D65" s="88"/>
    </row>
    <row r="66" spans="1:3" ht="46.5" customHeight="1">
      <c r="A66" s="66" t="s">
        <v>334</v>
      </c>
      <c r="B66" s="166" t="s">
        <v>335</v>
      </c>
      <c r="C66" s="98">
        <f>C67</f>
        <v>10791.7</v>
      </c>
    </row>
    <row r="67" spans="1:3" ht="51" customHeight="1">
      <c r="A67" s="91" t="s">
        <v>336</v>
      </c>
      <c r="B67" s="92" t="s">
        <v>337</v>
      </c>
      <c r="C67" s="103">
        <v>10791.7</v>
      </c>
    </row>
    <row r="68" spans="1:3" ht="33" customHeight="1" hidden="1">
      <c r="A68" s="104" t="s">
        <v>318</v>
      </c>
      <c r="B68" s="57" t="s">
        <v>244</v>
      </c>
      <c r="C68" s="99">
        <f>C69</f>
        <v>0</v>
      </c>
    </row>
    <row r="69" spans="1:3" ht="40.5" customHeight="1" hidden="1">
      <c r="A69" s="89" t="s">
        <v>317</v>
      </c>
      <c r="B69" s="80" t="s">
        <v>245</v>
      </c>
      <c r="C69" s="102">
        <v>0</v>
      </c>
    </row>
    <row r="70" spans="1:3" ht="39.75" customHeight="1">
      <c r="A70" s="167" t="s">
        <v>316</v>
      </c>
      <c r="B70" s="168" t="s">
        <v>278</v>
      </c>
      <c r="C70" s="169">
        <f>C71+C73</f>
        <v>3000</v>
      </c>
    </row>
    <row r="71" spans="1:3" ht="39.75" customHeight="1" hidden="1">
      <c r="A71" s="81" t="s">
        <v>315</v>
      </c>
      <c r="B71" s="62" t="s">
        <v>328</v>
      </c>
      <c r="C71" s="170">
        <f>C72</f>
        <v>0</v>
      </c>
    </row>
    <row r="72" spans="1:4" ht="40.5" customHeight="1" hidden="1">
      <c r="A72" s="82" t="s">
        <v>314</v>
      </c>
      <c r="B72" s="83" t="s">
        <v>332</v>
      </c>
      <c r="C72" s="171">
        <v>0</v>
      </c>
      <c r="D72" s="88"/>
    </row>
    <row r="73" spans="1:3" ht="33.75" customHeight="1">
      <c r="A73" s="172" t="s">
        <v>313</v>
      </c>
      <c r="B73" s="173" t="s">
        <v>279</v>
      </c>
      <c r="C73" s="174">
        <f>C74</f>
        <v>3000</v>
      </c>
    </row>
    <row r="74" spans="1:3" ht="36" customHeight="1">
      <c r="A74" s="86" t="s">
        <v>301</v>
      </c>
      <c r="B74" s="84" t="s">
        <v>221</v>
      </c>
      <c r="C74" s="105">
        <f>C75+C76+C77</f>
        <v>3000</v>
      </c>
    </row>
    <row r="75" spans="1:3" ht="45.75" customHeight="1">
      <c r="A75" s="87" t="s">
        <v>301</v>
      </c>
      <c r="B75" s="83" t="s">
        <v>329</v>
      </c>
      <c r="C75" s="97">
        <v>3000</v>
      </c>
    </row>
    <row r="76" spans="1:3" ht="35.25" customHeight="1" hidden="1">
      <c r="A76" s="87" t="s">
        <v>280</v>
      </c>
      <c r="B76" s="83" t="s">
        <v>368</v>
      </c>
      <c r="C76" s="94">
        <v>0</v>
      </c>
    </row>
    <row r="77" spans="1:3" ht="43.5" customHeight="1" hidden="1">
      <c r="A77" s="87" t="s">
        <v>301</v>
      </c>
      <c r="B77" s="85" t="s">
        <v>281</v>
      </c>
      <c r="C77" s="94">
        <v>0</v>
      </c>
    </row>
    <row r="78" spans="1:3" ht="36" customHeight="1">
      <c r="A78" s="175" t="s">
        <v>312</v>
      </c>
      <c r="B78" s="144" t="s">
        <v>222</v>
      </c>
      <c r="C78" s="145">
        <f>C79+C83</f>
        <v>946.9</v>
      </c>
    </row>
    <row r="79" spans="1:3" ht="41.25" customHeight="1">
      <c r="A79" s="176" t="s">
        <v>311</v>
      </c>
      <c r="B79" s="148" t="s">
        <v>54</v>
      </c>
      <c r="C79" s="149">
        <f>C80</f>
        <v>414.9</v>
      </c>
    </row>
    <row r="80" spans="1:3" ht="35.25" customHeight="1">
      <c r="A80" s="66" t="s">
        <v>310</v>
      </c>
      <c r="B80" s="67" t="s">
        <v>202</v>
      </c>
      <c r="C80" s="98">
        <f>C81+C82</f>
        <v>414.9</v>
      </c>
    </row>
    <row r="81" spans="1:3" ht="39" customHeight="1">
      <c r="A81" s="68" t="s">
        <v>310</v>
      </c>
      <c r="B81" s="52" t="s">
        <v>165</v>
      </c>
      <c r="C81" s="97">
        <v>6.9</v>
      </c>
    </row>
    <row r="82" spans="1:3" ht="57" customHeight="1">
      <c r="A82" s="68" t="s">
        <v>310</v>
      </c>
      <c r="B82" s="52" t="s">
        <v>150</v>
      </c>
      <c r="C82" s="94">
        <v>408</v>
      </c>
    </row>
    <row r="83" spans="1:3" ht="57.75" customHeight="1">
      <c r="A83" s="177" t="s">
        <v>307</v>
      </c>
      <c r="B83" s="148" t="s">
        <v>402</v>
      </c>
      <c r="C83" s="105">
        <f>C84</f>
        <v>532</v>
      </c>
    </row>
    <row r="84" spans="1:3" ht="48.75" customHeight="1">
      <c r="A84" s="68" t="s">
        <v>302</v>
      </c>
      <c r="B84" s="52" t="s">
        <v>403</v>
      </c>
      <c r="C84" s="97">
        <v>532</v>
      </c>
    </row>
    <row r="85" spans="1:4" ht="33" customHeight="1">
      <c r="A85" s="153" t="s">
        <v>306</v>
      </c>
      <c r="B85" s="144" t="s">
        <v>55</v>
      </c>
      <c r="C85" s="145">
        <f>C86+C92</f>
        <v>36903.1</v>
      </c>
      <c r="D85" s="117"/>
    </row>
    <row r="86" spans="1:3" ht="57" customHeight="1">
      <c r="A86" s="153" t="s">
        <v>305</v>
      </c>
      <c r="B86" s="144" t="s">
        <v>236</v>
      </c>
      <c r="C86" s="145">
        <f>C87</f>
        <v>484.40000000000003</v>
      </c>
    </row>
    <row r="87" spans="1:3" ht="62.25" customHeight="1">
      <c r="A87" s="177" t="s">
        <v>303</v>
      </c>
      <c r="B87" s="148" t="s">
        <v>235</v>
      </c>
      <c r="C87" s="105">
        <f>C88+C89+C90+C91</f>
        <v>484.40000000000003</v>
      </c>
    </row>
    <row r="88" spans="1:4" ht="63.75" customHeight="1">
      <c r="A88" s="78" t="s">
        <v>303</v>
      </c>
      <c r="B88" s="76" t="s">
        <v>350</v>
      </c>
      <c r="C88" s="101">
        <v>84.4</v>
      </c>
      <c r="D88" s="117"/>
    </row>
    <row r="89" spans="1:3" ht="45.75" customHeight="1">
      <c r="A89" s="78" t="s">
        <v>303</v>
      </c>
      <c r="B89" s="76" t="s">
        <v>448</v>
      </c>
      <c r="C89" s="101">
        <f>53.2+327.6</f>
        <v>380.8</v>
      </c>
    </row>
    <row r="90" spans="1:3" ht="48.75" customHeight="1" hidden="1">
      <c r="A90" s="78" t="s">
        <v>303</v>
      </c>
      <c r="B90" s="76" t="s">
        <v>449</v>
      </c>
      <c r="C90" s="101"/>
    </row>
    <row r="91" spans="1:3" ht="48.75" customHeight="1">
      <c r="A91" s="78" t="s">
        <v>303</v>
      </c>
      <c r="B91" s="76" t="s">
        <v>450</v>
      </c>
      <c r="C91" s="101">
        <v>19.2</v>
      </c>
    </row>
    <row r="92" spans="1:3" ht="39.75" customHeight="1">
      <c r="A92" s="153" t="s">
        <v>309</v>
      </c>
      <c r="B92" s="144" t="s">
        <v>223</v>
      </c>
      <c r="C92" s="145">
        <f>C93</f>
        <v>36418.7</v>
      </c>
    </row>
    <row r="93" spans="1:3" ht="42" customHeight="1">
      <c r="A93" s="154" t="s">
        <v>308</v>
      </c>
      <c r="B93" s="148" t="s">
        <v>203</v>
      </c>
      <c r="C93" s="149">
        <f>C95+C96+C97+C98+C100+C103+C99+C94+C102+C101</f>
        <v>36418.7</v>
      </c>
    </row>
    <row r="94" spans="1:5" ht="42" customHeight="1">
      <c r="A94" s="78" t="s">
        <v>304</v>
      </c>
      <c r="B94" s="52" t="s">
        <v>366</v>
      </c>
      <c r="C94" s="97">
        <v>4644.4</v>
      </c>
      <c r="E94" s="117"/>
    </row>
    <row r="95" spans="1:3" ht="66" customHeight="1">
      <c r="A95" s="78" t="s">
        <v>304</v>
      </c>
      <c r="B95" s="76" t="s">
        <v>410</v>
      </c>
      <c r="C95" s="103">
        <f>302.5+1733.8+2733.6</f>
        <v>4769.9</v>
      </c>
    </row>
    <row r="96" spans="1:3" ht="42" customHeight="1">
      <c r="A96" s="78" t="s">
        <v>304</v>
      </c>
      <c r="B96" s="76" t="s">
        <v>448</v>
      </c>
      <c r="C96" s="103">
        <f>1976.3+135.4+10</f>
        <v>2121.7</v>
      </c>
    </row>
    <row r="97" spans="1:3" ht="49.5" customHeight="1">
      <c r="A97" s="78" t="s">
        <v>304</v>
      </c>
      <c r="B97" s="76" t="s">
        <v>350</v>
      </c>
      <c r="C97" s="103">
        <v>1634.7</v>
      </c>
    </row>
    <row r="98" spans="1:3" ht="49.5" customHeight="1">
      <c r="A98" s="78" t="s">
        <v>304</v>
      </c>
      <c r="B98" s="76" t="s">
        <v>349</v>
      </c>
      <c r="C98" s="103">
        <f>7645.4+5707.7+1033.6+533.9+2200+638.2+492+515.9</f>
        <v>18766.7</v>
      </c>
    </row>
    <row r="99" spans="1:3" ht="55.5" customHeight="1" hidden="1">
      <c r="A99" s="78" t="s">
        <v>304</v>
      </c>
      <c r="B99" s="76" t="s">
        <v>338</v>
      </c>
      <c r="C99" s="103"/>
    </row>
    <row r="100" spans="1:4" ht="47.25" customHeight="1">
      <c r="A100" s="78" t="s">
        <v>304</v>
      </c>
      <c r="B100" s="76" t="s">
        <v>430</v>
      </c>
      <c r="C100" s="101">
        <f>510</f>
        <v>510</v>
      </c>
      <c r="D100" s="88"/>
    </row>
    <row r="101" spans="1:4" ht="47.25" customHeight="1">
      <c r="A101" s="78" t="s">
        <v>304</v>
      </c>
      <c r="B101" s="76" t="s">
        <v>470</v>
      </c>
      <c r="C101" s="101">
        <v>2918.1</v>
      </c>
      <c r="D101" s="88"/>
    </row>
    <row r="102" spans="1:4" ht="47.25" customHeight="1">
      <c r="A102" s="78" t="s">
        <v>304</v>
      </c>
      <c r="B102" s="76" t="s">
        <v>431</v>
      </c>
      <c r="C102" s="101">
        <v>573.9</v>
      </c>
      <c r="D102" s="88"/>
    </row>
    <row r="103" spans="1:3" ht="30.75" customHeight="1">
      <c r="A103" s="78" t="s">
        <v>304</v>
      </c>
      <c r="B103" s="76" t="s">
        <v>249</v>
      </c>
      <c r="C103" s="101">
        <v>479.3</v>
      </c>
    </row>
    <row r="104" spans="1:3" ht="26.25" customHeight="1">
      <c r="A104" s="180" t="s">
        <v>297</v>
      </c>
      <c r="B104" s="256" t="s">
        <v>282</v>
      </c>
      <c r="C104" s="163">
        <f>C105</f>
        <v>53.8</v>
      </c>
    </row>
    <row r="105" spans="1:3" ht="39.75" customHeight="1">
      <c r="A105" s="257" t="s">
        <v>406</v>
      </c>
      <c r="B105" s="144" t="s">
        <v>224</v>
      </c>
      <c r="C105" s="258">
        <f>C106+C107</f>
        <v>53.8</v>
      </c>
    </row>
    <row r="106" spans="1:3" ht="38.25" customHeight="1">
      <c r="A106" s="58" t="s">
        <v>407</v>
      </c>
      <c r="B106" s="76" t="s">
        <v>283</v>
      </c>
      <c r="C106" s="101">
        <v>26.9</v>
      </c>
    </row>
    <row r="107" spans="1:3" ht="33" customHeight="1">
      <c r="A107" s="58" t="s">
        <v>408</v>
      </c>
      <c r="B107" s="76" t="s">
        <v>224</v>
      </c>
      <c r="C107" s="101">
        <v>26.9</v>
      </c>
    </row>
    <row r="108" spans="1:3" ht="56.25" customHeight="1" hidden="1">
      <c r="A108" s="259" t="s">
        <v>447</v>
      </c>
      <c r="B108" s="148" t="s">
        <v>442</v>
      </c>
      <c r="C108" s="160">
        <f>C109</f>
        <v>0</v>
      </c>
    </row>
    <row r="109" spans="1:3" ht="65.25" customHeight="1" hidden="1">
      <c r="A109" s="58" t="s">
        <v>444</v>
      </c>
      <c r="B109" s="76" t="s">
        <v>443</v>
      </c>
      <c r="C109" s="101">
        <f>C110</f>
        <v>0</v>
      </c>
    </row>
    <row r="110" spans="1:3" ht="65.25" customHeight="1" hidden="1">
      <c r="A110" s="58" t="s">
        <v>446</v>
      </c>
      <c r="B110" s="76" t="s">
        <v>445</v>
      </c>
      <c r="C110" s="101">
        <v>0</v>
      </c>
    </row>
    <row r="111" spans="1:4" ht="34.5" customHeight="1">
      <c r="A111" s="140"/>
      <c r="B111" s="178" t="s">
        <v>10</v>
      </c>
      <c r="C111" s="179">
        <f>C8+C61</f>
        <v>64760.8</v>
      </c>
      <c r="D111" s="88"/>
    </row>
    <row r="112" spans="1:2" ht="12.75" customHeight="1">
      <c r="A112" s="266"/>
      <c r="B112" s="266"/>
    </row>
    <row r="113" spans="1:2" ht="12.75" customHeight="1">
      <c r="A113" s="266"/>
      <c r="B113" s="266"/>
    </row>
    <row r="114" spans="1:2" ht="12.75" customHeight="1">
      <c r="A114" s="266"/>
      <c r="B114" s="266"/>
    </row>
    <row r="115" spans="1:2" ht="12.75" customHeight="1">
      <c r="A115" s="266"/>
      <c r="B115" s="266"/>
    </row>
    <row r="116" spans="1:2" ht="12.75" customHeight="1">
      <c r="A116" s="266"/>
      <c r="B116" s="266"/>
    </row>
    <row r="117" spans="1:2" ht="12.75" customHeight="1">
      <c r="A117" s="266"/>
      <c r="B117" s="266"/>
    </row>
    <row r="118" spans="1:2" ht="12.75" customHeight="1">
      <c r="A118" s="266"/>
      <c r="B118" s="266"/>
    </row>
    <row r="119" spans="1:2" ht="12.75" customHeight="1">
      <c r="A119" s="266"/>
      <c r="B119" s="266"/>
    </row>
    <row r="120" spans="1:2" ht="12.75" customHeight="1">
      <c r="A120" s="266"/>
      <c r="B120" s="266"/>
    </row>
    <row r="121" spans="1:2" ht="12.75" customHeight="1">
      <c r="A121" s="266"/>
      <c r="B121" s="266"/>
    </row>
    <row r="122" spans="1:2" ht="12.75" customHeight="1">
      <c r="A122" s="266"/>
      <c r="B122" s="266"/>
    </row>
    <row r="123" spans="1:2" ht="12.75" customHeight="1">
      <c r="A123" s="266"/>
      <c r="B123" s="266"/>
    </row>
    <row r="124" spans="1:2" ht="12.75" customHeight="1">
      <c r="A124" s="266"/>
      <c r="B124" s="266"/>
    </row>
    <row r="125" spans="1:2" ht="12.75" customHeight="1">
      <c r="A125" s="266"/>
      <c r="B125" s="266"/>
    </row>
    <row r="126" spans="1:2" ht="12.75" customHeight="1">
      <c r="A126" s="266"/>
      <c r="B126" s="266"/>
    </row>
    <row r="127" spans="1:2" ht="12.75" customHeight="1">
      <c r="A127" s="266"/>
      <c r="B127" s="266"/>
    </row>
    <row r="128" spans="1:2" ht="12.75" customHeight="1">
      <c r="A128" s="266"/>
      <c r="B128" s="266"/>
    </row>
    <row r="129" spans="1:2" ht="12.75" customHeight="1">
      <c r="A129" s="266"/>
      <c r="B129" s="266"/>
    </row>
    <row r="130" spans="1:2" ht="12.75" customHeight="1">
      <c r="A130" s="266"/>
      <c r="B130" s="266"/>
    </row>
    <row r="131" spans="1:2" ht="12.75" customHeight="1">
      <c r="A131" s="266"/>
      <c r="B131" s="266"/>
    </row>
    <row r="132" spans="1:2" ht="12.75" customHeight="1">
      <c r="A132" s="266"/>
      <c r="B132" s="266"/>
    </row>
    <row r="133" spans="1:2" ht="12.75" customHeight="1">
      <c r="A133" s="266"/>
      <c r="B133" s="266"/>
    </row>
    <row r="134" spans="1:2" ht="12.75" customHeight="1">
      <c r="A134" s="266"/>
      <c r="B134" s="266"/>
    </row>
    <row r="135" spans="1:2" ht="12.75" customHeight="1">
      <c r="A135" s="266"/>
      <c r="B135" s="266"/>
    </row>
    <row r="136" spans="1:2" ht="12.75" customHeight="1">
      <c r="A136" s="266"/>
      <c r="B136" s="266"/>
    </row>
    <row r="137" spans="1:2" ht="12.75" customHeight="1">
      <c r="A137" s="266"/>
      <c r="B137" s="266"/>
    </row>
    <row r="138" spans="1:2" ht="12.75" customHeight="1">
      <c r="A138" s="266"/>
      <c r="B138" s="266"/>
    </row>
    <row r="139" spans="1:2" ht="12.75" customHeight="1">
      <c r="A139" s="266"/>
      <c r="B139" s="266"/>
    </row>
    <row r="140" spans="1:2" ht="12.75" customHeight="1">
      <c r="A140" s="266"/>
      <c r="B140" s="266"/>
    </row>
    <row r="141" spans="1:2" ht="12.75" customHeight="1">
      <c r="A141" s="266"/>
      <c r="B141" s="266"/>
    </row>
    <row r="142" spans="1:2" ht="12.75" customHeight="1">
      <c r="A142" s="266"/>
      <c r="B142" s="266"/>
    </row>
    <row r="143" spans="1:2" ht="12.75" customHeight="1">
      <c r="A143" s="266"/>
      <c r="B143" s="266"/>
    </row>
    <row r="144" spans="1:2" ht="12.75" customHeight="1">
      <c r="A144" s="266"/>
      <c r="B144" s="266"/>
    </row>
    <row r="145" spans="1:2" ht="12.75" customHeight="1">
      <c r="A145" s="266"/>
      <c r="B145" s="266"/>
    </row>
    <row r="146" spans="1:2" ht="12.75" customHeight="1">
      <c r="A146" s="266"/>
      <c r="B146" s="266"/>
    </row>
    <row r="147" spans="1:2" ht="12.75" customHeight="1">
      <c r="A147" s="266"/>
      <c r="B147" s="266"/>
    </row>
    <row r="148" spans="1:2" ht="12.75" customHeight="1">
      <c r="A148" s="266"/>
      <c r="B148" s="266"/>
    </row>
    <row r="149" spans="1:2" ht="12.75" customHeight="1">
      <c r="A149" s="266"/>
      <c r="B149" s="266"/>
    </row>
    <row r="150" spans="1:2" ht="12.75" customHeight="1">
      <c r="A150" s="266"/>
      <c r="B150" s="266"/>
    </row>
    <row r="151" spans="1:2" ht="12.75" customHeight="1">
      <c r="A151" s="266"/>
      <c r="B151" s="266"/>
    </row>
    <row r="152" spans="1:2" ht="12.75" customHeight="1">
      <c r="A152" s="266"/>
      <c r="B152" s="266"/>
    </row>
    <row r="153" spans="1:2" ht="12.75" customHeight="1">
      <c r="A153" s="266"/>
      <c r="B153" s="266"/>
    </row>
    <row r="154" spans="1:2" ht="12.75" customHeight="1">
      <c r="A154" s="266"/>
      <c r="B154" s="266"/>
    </row>
    <row r="155" spans="1:2" ht="12.75" customHeight="1">
      <c r="A155" s="266"/>
      <c r="B155" s="266"/>
    </row>
    <row r="156" spans="1:2" ht="12.75" customHeight="1">
      <c r="A156" s="266"/>
      <c r="B156" s="266"/>
    </row>
    <row r="157" spans="1:2" ht="12.75" customHeight="1">
      <c r="A157" s="266"/>
      <c r="B157" s="266"/>
    </row>
    <row r="158" spans="1:2" ht="12.75" customHeight="1">
      <c r="A158" s="266"/>
      <c r="B158" s="266"/>
    </row>
    <row r="159" spans="1:2" ht="12.75" customHeight="1">
      <c r="A159" s="266"/>
      <c r="B159" s="266"/>
    </row>
    <row r="160" spans="1:2" ht="12.75" customHeight="1">
      <c r="A160" s="266"/>
      <c r="B160" s="266"/>
    </row>
    <row r="161" spans="1:2" ht="12.75" customHeight="1">
      <c r="A161" s="266"/>
      <c r="B161" s="266"/>
    </row>
    <row r="162" spans="1:2" ht="12.75" customHeight="1">
      <c r="A162" s="266"/>
      <c r="B162" s="266"/>
    </row>
    <row r="163" spans="1:2" ht="12.75" customHeight="1">
      <c r="A163" s="266"/>
      <c r="B163" s="266"/>
    </row>
    <row r="164" spans="1:2" ht="12.75" customHeight="1">
      <c r="A164" s="266"/>
      <c r="B164" s="266"/>
    </row>
    <row r="165" spans="1:2" ht="12.75" customHeight="1">
      <c r="A165" s="266"/>
      <c r="B165" s="266"/>
    </row>
    <row r="166" spans="1:2" ht="12.75" customHeight="1">
      <c r="A166" s="266"/>
      <c r="B166" s="266"/>
    </row>
    <row r="167" spans="1:2" ht="12.75" customHeight="1">
      <c r="A167" s="266"/>
      <c r="B167" s="266"/>
    </row>
    <row r="168" spans="1:2" ht="12.75" customHeight="1">
      <c r="A168" s="266"/>
      <c r="B168" s="266"/>
    </row>
    <row r="169" spans="1:2" ht="12.75" customHeight="1">
      <c r="A169" s="266"/>
      <c r="B169" s="266"/>
    </row>
    <row r="170" spans="1:2" ht="12.75" customHeight="1">
      <c r="A170" s="266"/>
      <c r="B170" s="266"/>
    </row>
    <row r="171" spans="1:2" ht="12.75" customHeight="1">
      <c r="A171" s="266"/>
      <c r="B171" s="266"/>
    </row>
    <row r="172" spans="1:2" ht="12.75" customHeight="1">
      <c r="A172" s="266"/>
      <c r="B172" s="266"/>
    </row>
    <row r="173" spans="1:2" ht="12.75" customHeight="1">
      <c r="A173" s="266"/>
      <c r="B173" s="266"/>
    </row>
    <row r="174" spans="1:2" ht="12.75" customHeight="1">
      <c r="A174" s="266"/>
      <c r="B174" s="266"/>
    </row>
    <row r="175" spans="1:2" ht="12.75" customHeight="1">
      <c r="A175" s="266"/>
      <c r="B175" s="266"/>
    </row>
    <row r="176" spans="1:2" ht="12.75" customHeight="1">
      <c r="A176" s="266"/>
      <c r="B176" s="266"/>
    </row>
    <row r="177" spans="1:2" ht="12.75" customHeight="1">
      <c r="A177" s="266"/>
      <c r="B177" s="266"/>
    </row>
    <row r="178" spans="1:2" ht="12.75" customHeight="1">
      <c r="A178" s="266"/>
      <c r="B178" s="266"/>
    </row>
    <row r="179" spans="1:2" ht="12.75" customHeight="1">
      <c r="A179" s="266"/>
      <c r="B179" s="266"/>
    </row>
    <row r="180" spans="1:2" ht="12.75" customHeight="1">
      <c r="A180" s="266"/>
      <c r="B180" s="266"/>
    </row>
    <row r="181" spans="1:2" ht="12.75" customHeight="1">
      <c r="A181" s="266"/>
      <c r="B181" s="266"/>
    </row>
    <row r="182" spans="1:2" ht="12.75" customHeight="1">
      <c r="A182" s="266"/>
      <c r="B182" s="266"/>
    </row>
    <row r="183" spans="1:2" ht="12.75" customHeight="1">
      <c r="A183" s="266"/>
      <c r="B183" s="266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 selectLockedCells="1" selectUnlockedCells="1"/>
  <mergeCells count="78">
    <mergeCell ref="A126:B126"/>
    <mergeCell ref="A125:B125"/>
    <mergeCell ref="A1:C1"/>
    <mergeCell ref="A3:C3"/>
    <mergeCell ref="C5:C6"/>
    <mergeCell ref="A4:B4"/>
    <mergeCell ref="A5:A6"/>
    <mergeCell ref="B5:B6"/>
    <mergeCell ref="A123:B123"/>
    <mergeCell ref="A124:B124"/>
    <mergeCell ref="A114:B114"/>
    <mergeCell ref="A115:B115"/>
    <mergeCell ref="A112:B112"/>
    <mergeCell ref="A113:B113"/>
    <mergeCell ref="A134:B134"/>
    <mergeCell ref="A135:B135"/>
    <mergeCell ref="A127:B127"/>
    <mergeCell ref="A116:B116"/>
    <mergeCell ref="A117:B117"/>
    <mergeCell ref="A118:B118"/>
    <mergeCell ref="A119:B119"/>
    <mergeCell ref="A120:B120"/>
    <mergeCell ref="A121:B121"/>
    <mergeCell ref="A122:B122"/>
    <mergeCell ref="A144:B144"/>
    <mergeCell ref="A145:B145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54:B154"/>
    <mergeCell ref="A155:B155"/>
    <mergeCell ref="A136:B136"/>
    <mergeCell ref="A137:B137"/>
    <mergeCell ref="A150:B150"/>
    <mergeCell ref="A151:B151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2:B152"/>
    <mergeCell ref="A153:B153"/>
    <mergeCell ref="A162:B162"/>
    <mergeCell ref="A163:B163"/>
    <mergeCell ref="A156:B156"/>
    <mergeCell ref="A157:B157"/>
    <mergeCell ref="A160:B160"/>
    <mergeCell ref="A161:B161"/>
    <mergeCell ref="A158:B158"/>
    <mergeCell ref="A159:B159"/>
    <mergeCell ref="A170:B170"/>
    <mergeCell ref="A171:B171"/>
    <mergeCell ref="A164:B164"/>
    <mergeCell ref="A165:B165"/>
    <mergeCell ref="A166:B166"/>
    <mergeCell ref="A167:B167"/>
    <mergeCell ref="A168:B168"/>
    <mergeCell ref="A169:B169"/>
    <mergeCell ref="A172:B172"/>
    <mergeCell ref="A173:B173"/>
    <mergeCell ref="A176:B176"/>
    <mergeCell ref="A177:B177"/>
    <mergeCell ref="A174:B174"/>
    <mergeCell ref="A175:B175"/>
    <mergeCell ref="A178:B178"/>
    <mergeCell ref="A183:B183"/>
    <mergeCell ref="A179:B179"/>
    <mergeCell ref="A180:B180"/>
    <mergeCell ref="A181:B181"/>
    <mergeCell ref="A182:B182"/>
  </mergeCells>
  <printOptions/>
  <pageMargins left="0.35433070866141736" right="0.35433070866141736" top="0.1968503937007874" bottom="0.1968503937007874" header="0.31496062992125984" footer="0.31496062992125984"/>
  <pageSetup fitToHeight="77" fitToWidth="1" horizontalDpi="600" verticalDpi="600" orientation="portrait" paperSize="9" scale="76" r:id="rId1"/>
  <rowBreaks count="1" manualBreakCount="1"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view="pageBreakPreview" zoomScale="110" zoomScaleSheetLayoutView="110" zoomScalePageLayoutView="0" workbookViewId="0" topLeftCell="A164">
      <selection activeCell="G168" sqref="G168"/>
    </sheetView>
  </sheetViews>
  <sheetFormatPr defaultColWidth="9.00390625" defaultRowHeight="12.75"/>
  <cols>
    <col min="1" max="1" width="52.375" style="9" customWidth="1"/>
    <col min="2" max="2" width="7.50390625" style="10" customWidth="1"/>
    <col min="3" max="3" width="5.375" style="9" customWidth="1"/>
    <col min="4" max="4" width="5.50390625" style="9" customWidth="1"/>
    <col min="5" max="5" width="12.50390625" style="9" customWidth="1"/>
    <col min="6" max="6" width="6.50390625" style="9" customWidth="1"/>
    <col min="7" max="7" width="15.50390625" style="9" customWidth="1"/>
    <col min="8" max="8" width="2.625" style="0" hidden="1" customWidth="1"/>
    <col min="9" max="9" width="12.00390625" style="0" bestFit="1" customWidth="1"/>
    <col min="10" max="10" width="14.125" style="0" customWidth="1"/>
  </cols>
  <sheetData>
    <row r="1" spans="1:7" ht="68.25" customHeight="1">
      <c r="A1" s="276" t="s">
        <v>452</v>
      </c>
      <c r="B1" s="276"/>
      <c r="C1" s="276"/>
      <c r="D1" s="276"/>
      <c r="E1" s="276"/>
      <c r="F1" s="276"/>
      <c r="G1" s="276"/>
    </row>
    <row r="2" spans="1:7" ht="12" customHeight="1">
      <c r="A2" s="275"/>
      <c r="B2" s="275"/>
      <c r="C2" s="275"/>
      <c r="D2" s="275"/>
      <c r="E2" s="275"/>
      <c r="F2" s="275"/>
      <c r="G2" s="275"/>
    </row>
    <row r="3" spans="1:7" ht="87" customHeight="1">
      <c r="A3" s="274" t="s">
        <v>411</v>
      </c>
      <c r="B3" s="274"/>
      <c r="C3" s="274"/>
      <c r="D3" s="269"/>
      <c r="E3" s="269"/>
      <c r="F3" s="269"/>
      <c r="G3" s="269"/>
    </row>
    <row r="4" ht="12.75">
      <c r="G4" s="40" t="s">
        <v>199</v>
      </c>
    </row>
    <row r="5" spans="1:7" ht="25.5" customHeight="1">
      <c r="A5" s="277" t="s">
        <v>57</v>
      </c>
      <c r="B5" s="280" t="s">
        <v>58</v>
      </c>
      <c r="C5" s="281" t="s">
        <v>59</v>
      </c>
      <c r="D5" s="281" t="s">
        <v>60</v>
      </c>
      <c r="E5" s="281" t="s">
        <v>61</v>
      </c>
      <c r="F5" s="281" t="s">
        <v>62</v>
      </c>
      <c r="G5" s="282" t="s">
        <v>412</v>
      </c>
    </row>
    <row r="6" spans="1:7" ht="12.75" customHeight="1">
      <c r="A6" s="278"/>
      <c r="B6" s="280"/>
      <c r="C6" s="281"/>
      <c r="D6" s="281"/>
      <c r="E6" s="281"/>
      <c r="F6" s="281"/>
      <c r="G6" s="282"/>
    </row>
    <row r="7" spans="1:7" ht="12.75">
      <c r="A7" s="278"/>
      <c r="B7" s="280"/>
      <c r="C7" s="281"/>
      <c r="D7" s="281"/>
      <c r="E7" s="281"/>
      <c r="F7" s="281"/>
      <c r="G7" s="282"/>
    </row>
    <row r="8" spans="1:7" ht="12.75">
      <c r="A8" s="279"/>
      <c r="B8" s="280"/>
      <c r="C8" s="281"/>
      <c r="D8" s="281"/>
      <c r="E8" s="281"/>
      <c r="F8" s="281"/>
      <c r="G8" s="282"/>
    </row>
    <row r="9" spans="1:7" ht="12.75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7" ht="13.5" customHeight="1">
      <c r="A10" s="16"/>
      <c r="B10" s="17"/>
      <c r="C10" s="18"/>
      <c r="D10" s="18"/>
      <c r="E10" s="18"/>
      <c r="F10" s="18"/>
      <c r="G10" s="19"/>
    </row>
    <row r="11" spans="1:9" ht="32.25" customHeight="1">
      <c r="A11" s="181" t="s">
        <v>63</v>
      </c>
      <c r="B11" s="182"/>
      <c r="C11" s="183"/>
      <c r="D11" s="184"/>
      <c r="E11" s="184"/>
      <c r="F11" s="184"/>
      <c r="G11" s="185">
        <f>G14+G70+G76+G101+G118+G196+G203+G223</f>
        <v>67795.59999999999</v>
      </c>
      <c r="I11" s="9"/>
    </row>
    <row r="12" spans="1:10" ht="51.75" customHeight="1">
      <c r="A12" s="162" t="s">
        <v>367</v>
      </c>
      <c r="B12" s="162">
        <v>610</v>
      </c>
      <c r="C12" s="183"/>
      <c r="D12" s="184"/>
      <c r="E12" s="184"/>
      <c r="F12" s="184"/>
      <c r="G12" s="186">
        <f>G11</f>
        <v>67795.59999999999</v>
      </c>
      <c r="I12" s="132"/>
      <c r="J12" s="133"/>
    </row>
    <row r="13" spans="1:7" s="5" customFormat="1" ht="21" customHeight="1">
      <c r="A13" s="112" t="s">
        <v>64</v>
      </c>
      <c r="B13" s="21"/>
      <c r="C13" s="22"/>
      <c r="D13" s="23"/>
      <c r="E13" s="24"/>
      <c r="F13" s="24"/>
      <c r="G13" s="31"/>
    </row>
    <row r="14" spans="1:7" ht="21.75" customHeight="1">
      <c r="A14" s="187" t="s">
        <v>65</v>
      </c>
      <c r="B14" s="188" t="s">
        <v>56</v>
      </c>
      <c r="C14" s="189" t="s">
        <v>66</v>
      </c>
      <c r="D14" s="190"/>
      <c r="E14" s="190"/>
      <c r="F14" s="190"/>
      <c r="G14" s="191">
        <f>G15+G19+G27+G36+G46+G50+G41</f>
        <v>25190.600000000002</v>
      </c>
    </row>
    <row r="15" spans="1:7" ht="44.25" customHeight="1">
      <c r="A15" s="196" t="s">
        <v>67</v>
      </c>
      <c r="B15" s="67" t="s">
        <v>56</v>
      </c>
      <c r="C15" s="197" t="s">
        <v>66</v>
      </c>
      <c r="D15" s="197" t="s">
        <v>68</v>
      </c>
      <c r="E15" s="198"/>
      <c r="F15" s="198"/>
      <c r="G15" s="199">
        <f>G16</f>
        <v>3420.1</v>
      </c>
    </row>
    <row r="16" spans="1:7" s="12" customFormat="1" ht="24" customHeight="1">
      <c r="A16" s="107" t="s">
        <v>69</v>
      </c>
      <c r="B16" s="108" t="s">
        <v>56</v>
      </c>
      <c r="C16" s="109" t="s">
        <v>66</v>
      </c>
      <c r="D16" s="109" t="s">
        <v>68</v>
      </c>
      <c r="E16" s="110" t="s">
        <v>166</v>
      </c>
      <c r="F16" s="110"/>
      <c r="G16" s="111">
        <f>G17</f>
        <v>3420.1</v>
      </c>
    </row>
    <row r="17" spans="1:7" ht="25.5">
      <c r="A17" s="26" t="s">
        <v>121</v>
      </c>
      <c r="B17" s="7" t="s">
        <v>56</v>
      </c>
      <c r="C17" s="30" t="s">
        <v>66</v>
      </c>
      <c r="D17" s="30" t="s">
        <v>68</v>
      </c>
      <c r="E17" s="28" t="s">
        <v>167</v>
      </c>
      <c r="F17" s="28"/>
      <c r="G17" s="31">
        <f>G18</f>
        <v>3420.1</v>
      </c>
    </row>
    <row r="18" spans="1:7" ht="51">
      <c r="A18" s="26" t="s">
        <v>70</v>
      </c>
      <c r="B18" s="7" t="s">
        <v>56</v>
      </c>
      <c r="C18" s="30" t="s">
        <v>66</v>
      </c>
      <c r="D18" s="30" t="s">
        <v>68</v>
      </c>
      <c r="E18" s="28" t="s">
        <v>167</v>
      </c>
      <c r="F18" s="30" t="s">
        <v>71</v>
      </c>
      <c r="G18" s="31">
        <v>3420.1</v>
      </c>
    </row>
    <row r="19" spans="1:7" ht="57" customHeight="1">
      <c r="A19" s="196" t="s">
        <v>72</v>
      </c>
      <c r="B19" s="67" t="s">
        <v>56</v>
      </c>
      <c r="C19" s="197" t="s">
        <v>66</v>
      </c>
      <c r="D19" s="198" t="s">
        <v>73</v>
      </c>
      <c r="E19" s="198"/>
      <c r="F19" s="198"/>
      <c r="G19" s="199">
        <f>G20</f>
        <v>240</v>
      </c>
    </row>
    <row r="20" spans="1:7" ht="28.5">
      <c r="A20" s="196" t="s">
        <v>122</v>
      </c>
      <c r="B20" s="67" t="s">
        <v>56</v>
      </c>
      <c r="C20" s="197" t="s">
        <v>66</v>
      </c>
      <c r="D20" s="198" t="s">
        <v>73</v>
      </c>
      <c r="E20" s="198" t="s">
        <v>168</v>
      </c>
      <c r="F20" s="198"/>
      <c r="G20" s="199">
        <f>G21+G24</f>
        <v>240</v>
      </c>
    </row>
    <row r="21" spans="1:7" ht="30" customHeight="1">
      <c r="A21" s="107" t="s">
        <v>204</v>
      </c>
      <c r="B21" s="108" t="s">
        <v>56</v>
      </c>
      <c r="C21" s="109" t="s">
        <v>66</v>
      </c>
      <c r="D21" s="110" t="s">
        <v>73</v>
      </c>
      <c r="E21" s="110" t="s">
        <v>205</v>
      </c>
      <c r="F21" s="110"/>
      <c r="G21" s="111">
        <f>G22</f>
        <v>240</v>
      </c>
    </row>
    <row r="22" spans="1:7" s="5" customFormat="1" ht="29.25" customHeight="1">
      <c r="A22" s="26" t="s">
        <v>121</v>
      </c>
      <c r="B22" s="7" t="s">
        <v>56</v>
      </c>
      <c r="C22" s="30" t="s">
        <v>66</v>
      </c>
      <c r="D22" s="28" t="s">
        <v>73</v>
      </c>
      <c r="E22" s="28" t="s">
        <v>206</v>
      </c>
      <c r="F22" s="35"/>
      <c r="G22" s="31">
        <f>G23</f>
        <v>240</v>
      </c>
    </row>
    <row r="23" spans="1:7" ht="51">
      <c r="A23" s="26" t="s">
        <v>70</v>
      </c>
      <c r="B23" s="7" t="s">
        <v>56</v>
      </c>
      <c r="C23" s="30" t="s">
        <v>66</v>
      </c>
      <c r="D23" s="28" t="s">
        <v>73</v>
      </c>
      <c r="E23" s="28" t="s">
        <v>206</v>
      </c>
      <c r="F23" s="28" t="s">
        <v>71</v>
      </c>
      <c r="G23" s="31">
        <v>240</v>
      </c>
    </row>
    <row r="24" spans="1:7" ht="26.25" hidden="1">
      <c r="A24" s="19" t="s">
        <v>207</v>
      </c>
      <c r="B24" s="8" t="s">
        <v>56</v>
      </c>
      <c r="C24" s="46" t="s">
        <v>66</v>
      </c>
      <c r="D24" s="35" t="s">
        <v>73</v>
      </c>
      <c r="E24" s="35" t="s">
        <v>169</v>
      </c>
      <c r="F24" s="35"/>
      <c r="G24" s="36">
        <f>G25</f>
        <v>0</v>
      </c>
    </row>
    <row r="25" spans="1:7" ht="26.25" hidden="1">
      <c r="A25" s="26" t="s">
        <v>121</v>
      </c>
      <c r="B25" s="7" t="s">
        <v>56</v>
      </c>
      <c r="C25" s="30" t="s">
        <v>66</v>
      </c>
      <c r="D25" s="28" t="s">
        <v>73</v>
      </c>
      <c r="E25" s="28" t="s">
        <v>170</v>
      </c>
      <c r="F25" s="28"/>
      <c r="G25" s="31">
        <f>G26</f>
        <v>0</v>
      </c>
    </row>
    <row r="26" spans="1:7" s="5" customFormat="1" ht="26.25" hidden="1">
      <c r="A26" s="26" t="s">
        <v>208</v>
      </c>
      <c r="B26" s="7" t="s">
        <v>56</v>
      </c>
      <c r="C26" s="30" t="s">
        <v>66</v>
      </c>
      <c r="D26" s="28" t="s">
        <v>73</v>
      </c>
      <c r="E26" s="28" t="s">
        <v>170</v>
      </c>
      <c r="F26" s="28" t="s">
        <v>75</v>
      </c>
      <c r="G26" s="51">
        <v>0</v>
      </c>
    </row>
    <row r="27" spans="1:7" ht="60.75" customHeight="1">
      <c r="A27" s="196" t="s">
        <v>439</v>
      </c>
      <c r="B27" s="67" t="s">
        <v>56</v>
      </c>
      <c r="C27" s="197" t="s">
        <v>66</v>
      </c>
      <c r="D27" s="198" t="s">
        <v>77</v>
      </c>
      <c r="E27" s="198"/>
      <c r="F27" s="198"/>
      <c r="G27" s="199">
        <f>G28+G31</f>
        <v>19410.4</v>
      </c>
    </row>
    <row r="28" spans="1:7" ht="59.25" customHeight="1">
      <c r="A28" s="107" t="s">
        <v>415</v>
      </c>
      <c r="B28" s="108">
        <v>610</v>
      </c>
      <c r="C28" s="109" t="s">
        <v>66</v>
      </c>
      <c r="D28" s="110" t="s">
        <v>77</v>
      </c>
      <c r="E28" s="110" t="s">
        <v>370</v>
      </c>
      <c r="F28" s="110"/>
      <c r="G28" s="111">
        <f>G29</f>
        <v>302.5</v>
      </c>
    </row>
    <row r="29" spans="1:7" ht="93" customHeight="1">
      <c r="A29" s="53" t="s">
        <v>414</v>
      </c>
      <c r="B29" s="7">
        <v>610</v>
      </c>
      <c r="C29" s="30" t="s">
        <v>66</v>
      </c>
      <c r="D29" s="28" t="s">
        <v>77</v>
      </c>
      <c r="E29" s="28" t="s">
        <v>413</v>
      </c>
      <c r="F29" s="28"/>
      <c r="G29" s="31">
        <f>G30</f>
        <v>302.5</v>
      </c>
    </row>
    <row r="30" spans="1:7" ht="33.75" customHeight="1">
      <c r="A30" s="26" t="s">
        <v>208</v>
      </c>
      <c r="B30" s="7">
        <v>610</v>
      </c>
      <c r="C30" s="30" t="s">
        <v>66</v>
      </c>
      <c r="D30" s="28" t="s">
        <v>77</v>
      </c>
      <c r="E30" s="28" t="s">
        <v>413</v>
      </c>
      <c r="F30" s="28" t="s">
        <v>75</v>
      </c>
      <c r="G30" s="31">
        <v>302.5</v>
      </c>
    </row>
    <row r="31" spans="1:7" ht="20.25" customHeight="1">
      <c r="A31" s="196" t="s">
        <v>123</v>
      </c>
      <c r="B31" s="67" t="s">
        <v>56</v>
      </c>
      <c r="C31" s="197" t="s">
        <v>66</v>
      </c>
      <c r="D31" s="198" t="s">
        <v>77</v>
      </c>
      <c r="E31" s="198" t="s">
        <v>171</v>
      </c>
      <c r="F31" s="198"/>
      <c r="G31" s="199">
        <f>G32</f>
        <v>19107.9</v>
      </c>
    </row>
    <row r="32" spans="1:7" ht="42" customHeight="1">
      <c r="A32" s="196" t="s">
        <v>121</v>
      </c>
      <c r="B32" s="67" t="s">
        <v>56</v>
      </c>
      <c r="C32" s="197" t="s">
        <v>66</v>
      </c>
      <c r="D32" s="198" t="s">
        <v>77</v>
      </c>
      <c r="E32" s="198" t="s">
        <v>172</v>
      </c>
      <c r="F32" s="198"/>
      <c r="G32" s="199">
        <f>G33+G34+G35</f>
        <v>19107.9</v>
      </c>
    </row>
    <row r="33" spans="1:7" ht="60" customHeight="1">
      <c r="A33" s="26" t="s">
        <v>70</v>
      </c>
      <c r="B33" s="7" t="s">
        <v>56</v>
      </c>
      <c r="C33" s="30" t="s">
        <v>66</v>
      </c>
      <c r="D33" s="28" t="s">
        <v>77</v>
      </c>
      <c r="E33" s="28" t="s">
        <v>172</v>
      </c>
      <c r="F33" s="28" t="s">
        <v>71</v>
      </c>
      <c r="G33" s="31">
        <v>16299.4</v>
      </c>
    </row>
    <row r="34" spans="1:7" ht="39" customHeight="1">
      <c r="A34" s="26" t="s">
        <v>208</v>
      </c>
      <c r="B34" s="7" t="s">
        <v>56</v>
      </c>
      <c r="C34" s="30" t="s">
        <v>66</v>
      </c>
      <c r="D34" s="28" t="s">
        <v>77</v>
      </c>
      <c r="E34" s="28" t="s">
        <v>172</v>
      </c>
      <c r="F34" s="28" t="s">
        <v>75</v>
      </c>
      <c r="G34" s="31">
        <f>2542.6+50+150</f>
        <v>2742.6</v>
      </c>
    </row>
    <row r="35" spans="1:7" ht="30" customHeight="1">
      <c r="A35" s="27" t="s">
        <v>85</v>
      </c>
      <c r="B35" s="7" t="s">
        <v>56</v>
      </c>
      <c r="C35" s="30" t="s">
        <v>66</v>
      </c>
      <c r="D35" s="28" t="s">
        <v>77</v>
      </c>
      <c r="E35" s="28" t="s">
        <v>172</v>
      </c>
      <c r="F35" s="28" t="s">
        <v>86</v>
      </c>
      <c r="G35" s="31">
        <v>65.9</v>
      </c>
    </row>
    <row r="36" spans="1:7" ht="50.25" customHeight="1">
      <c r="A36" s="196" t="s">
        <v>78</v>
      </c>
      <c r="B36" s="67" t="s">
        <v>56</v>
      </c>
      <c r="C36" s="197" t="s">
        <v>66</v>
      </c>
      <c r="D36" s="198" t="s">
        <v>79</v>
      </c>
      <c r="E36" s="198"/>
      <c r="F36" s="198"/>
      <c r="G36" s="199">
        <f>G37</f>
        <v>560.9</v>
      </c>
    </row>
    <row r="37" spans="1:7" ht="25.5" customHeight="1">
      <c r="A37" s="26" t="s">
        <v>124</v>
      </c>
      <c r="B37" s="7" t="s">
        <v>56</v>
      </c>
      <c r="C37" s="30" t="s">
        <v>66</v>
      </c>
      <c r="D37" s="28" t="s">
        <v>79</v>
      </c>
      <c r="E37" s="28" t="s">
        <v>173</v>
      </c>
      <c r="F37" s="28"/>
      <c r="G37" s="31">
        <f>G39</f>
        <v>560.9</v>
      </c>
    </row>
    <row r="38" spans="1:7" ht="27.75" customHeight="1">
      <c r="A38" s="26" t="s">
        <v>80</v>
      </c>
      <c r="B38" s="7" t="s">
        <v>56</v>
      </c>
      <c r="C38" s="30" t="s">
        <v>66</v>
      </c>
      <c r="D38" s="28" t="s">
        <v>79</v>
      </c>
      <c r="E38" s="28" t="s">
        <v>174</v>
      </c>
      <c r="F38" s="28"/>
      <c r="G38" s="31">
        <f>G39</f>
        <v>560.9</v>
      </c>
    </row>
    <row r="39" spans="1:7" s="5" customFormat="1" ht="41.25" customHeight="1">
      <c r="A39" s="27" t="s">
        <v>81</v>
      </c>
      <c r="B39" s="201" t="s">
        <v>56</v>
      </c>
      <c r="C39" s="201" t="s">
        <v>66</v>
      </c>
      <c r="D39" s="201" t="s">
        <v>79</v>
      </c>
      <c r="E39" s="28" t="s">
        <v>175</v>
      </c>
      <c r="F39" s="38"/>
      <c r="G39" s="51">
        <f>G40</f>
        <v>560.9</v>
      </c>
    </row>
    <row r="40" spans="1:7" s="5" customFormat="1" ht="24" customHeight="1">
      <c r="A40" s="27" t="s">
        <v>80</v>
      </c>
      <c r="B40" s="38" t="s">
        <v>56</v>
      </c>
      <c r="C40" s="38" t="s">
        <v>66</v>
      </c>
      <c r="D40" s="38" t="s">
        <v>79</v>
      </c>
      <c r="E40" s="28" t="s">
        <v>175</v>
      </c>
      <c r="F40" s="38" t="s">
        <v>82</v>
      </c>
      <c r="G40" s="51">
        <v>560.9</v>
      </c>
    </row>
    <row r="41" spans="1:7" s="5" customFormat="1" ht="24" customHeight="1" hidden="1">
      <c r="A41" s="196" t="s">
        <v>369</v>
      </c>
      <c r="B41" s="67" t="s">
        <v>56</v>
      </c>
      <c r="C41" s="197" t="s">
        <v>66</v>
      </c>
      <c r="D41" s="198" t="s">
        <v>103</v>
      </c>
      <c r="E41" s="198"/>
      <c r="F41" s="198"/>
      <c r="G41" s="199">
        <f>G44</f>
        <v>0</v>
      </c>
    </row>
    <row r="42" spans="1:7" s="5" customFormat="1" ht="60" customHeight="1" hidden="1">
      <c r="A42" s="107" t="s">
        <v>345</v>
      </c>
      <c r="B42" s="108">
        <v>610</v>
      </c>
      <c r="C42" s="109" t="s">
        <v>66</v>
      </c>
      <c r="D42" s="110" t="s">
        <v>103</v>
      </c>
      <c r="E42" s="110" t="s">
        <v>193</v>
      </c>
      <c r="F42" s="110"/>
      <c r="G42" s="111">
        <f>G43</f>
        <v>0</v>
      </c>
    </row>
    <row r="43" spans="1:7" s="5" customFormat="1" ht="36.75" customHeight="1" hidden="1">
      <c r="A43" s="26" t="s">
        <v>284</v>
      </c>
      <c r="B43" s="7">
        <v>610</v>
      </c>
      <c r="C43" s="30" t="s">
        <v>66</v>
      </c>
      <c r="D43" s="28" t="s">
        <v>103</v>
      </c>
      <c r="E43" s="28" t="s">
        <v>0</v>
      </c>
      <c r="F43" s="28"/>
      <c r="G43" s="31">
        <f>G44</f>
        <v>0</v>
      </c>
    </row>
    <row r="44" spans="1:7" s="5" customFormat="1" ht="45.75" customHeight="1" hidden="1">
      <c r="A44" s="26" t="s">
        <v>285</v>
      </c>
      <c r="B44" s="7">
        <v>610</v>
      </c>
      <c r="C44" s="30" t="s">
        <v>66</v>
      </c>
      <c r="D44" s="28" t="s">
        <v>103</v>
      </c>
      <c r="E44" s="28" t="s">
        <v>352</v>
      </c>
      <c r="F44" s="28"/>
      <c r="G44" s="31">
        <f>G45</f>
        <v>0</v>
      </c>
    </row>
    <row r="45" spans="1:7" s="5" customFormat="1" ht="24" customHeight="1" hidden="1">
      <c r="A45" s="27" t="s">
        <v>85</v>
      </c>
      <c r="B45" s="7">
        <v>610</v>
      </c>
      <c r="C45" s="30" t="s">
        <v>66</v>
      </c>
      <c r="D45" s="28" t="s">
        <v>103</v>
      </c>
      <c r="E45" s="28" t="s">
        <v>352</v>
      </c>
      <c r="F45" s="28" t="s">
        <v>86</v>
      </c>
      <c r="G45" s="31">
        <v>0</v>
      </c>
    </row>
    <row r="46" spans="1:7" ht="25.5" customHeight="1">
      <c r="A46" s="202" t="s">
        <v>83</v>
      </c>
      <c r="B46" s="203" t="s">
        <v>56</v>
      </c>
      <c r="C46" s="203" t="s">
        <v>66</v>
      </c>
      <c r="D46" s="203" t="s">
        <v>84</v>
      </c>
      <c r="E46" s="203"/>
      <c r="F46" s="203"/>
      <c r="G46" s="199">
        <f>G47</f>
        <v>100</v>
      </c>
    </row>
    <row r="47" spans="1:7" ht="25.5" customHeight="1">
      <c r="A47" s="27" t="s">
        <v>125</v>
      </c>
      <c r="B47" s="38" t="s">
        <v>56</v>
      </c>
      <c r="C47" s="38" t="s">
        <v>66</v>
      </c>
      <c r="D47" s="38" t="s">
        <v>84</v>
      </c>
      <c r="E47" s="38" t="s">
        <v>179</v>
      </c>
      <c r="F47" s="38"/>
      <c r="G47" s="31">
        <f>G48</f>
        <v>100</v>
      </c>
    </row>
    <row r="48" spans="1:7" ht="18" customHeight="1">
      <c r="A48" s="27" t="s">
        <v>126</v>
      </c>
      <c r="B48" s="38" t="s">
        <v>56</v>
      </c>
      <c r="C48" s="38" t="s">
        <v>66</v>
      </c>
      <c r="D48" s="38" t="s">
        <v>84</v>
      </c>
      <c r="E48" s="38" t="s">
        <v>180</v>
      </c>
      <c r="F48" s="38"/>
      <c r="G48" s="31">
        <f>G49</f>
        <v>100</v>
      </c>
    </row>
    <row r="49" spans="1:7" ht="21.75" customHeight="1">
      <c r="A49" s="27" t="s">
        <v>85</v>
      </c>
      <c r="B49" s="38" t="s">
        <v>56</v>
      </c>
      <c r="C49" s="38" t="s">
        <v>66</v>
      </c>
      <c r="D49" s="38" t="s">
        <v>84</v>
      </c>
      <c r="E49" s="38" t="s">
        <v>180</v>
      </c>
      <c r="F49" s="38" t="s">
        <v>86</v>
      </c>
      <c r="G49" s="31">
        <v>100</v>
      </c>
    </row>
    <row r="50" spans="1:7" ht="24.75" customHeight="1">
      <c r="A50" s="196" t="s">
        <v>87</v>
      </c>
      <c r="B50" s="67" t="s">
        <v>56</v>
      </c>
      <c r="C50" s="197" t="s">
        <v>66</v>
      </c>
      <c r="D50" s="198" t="s">
        <v>88</v>
      </c>
      <c r="E50" s="198"/>
      <c r="F50" s="198"/>
      <c r="G50" s="199">
        <f>G57+G60+G51+G54</f>
        <v>1459.1999999999998</v>
      </c>
    </row>
    <row r="51" spans="1:7" ht="53.25" customHeight="1">
      <c r="A51" s="204" t="s">
        <v>339</v>
      </c>
      <c r="B51" s="108">
        <v>610</v>
      </c>
      <c r="C51" s="109" t="s">
        <v>66</v>
      </c>
      <c r="D51" s="110" t="s">
        <v>88</v>
      </c>
      <c r="E51" s="110" t="s">
        <v>353</v>
      </c>
      <c r="F51" s="110"/>
      <c r="G51" s="111">
        <f>G52</f>
        <v>84.4</v>
      </c>
    </row>
    <row r="52" spans="1:7" ht="57.75" customHeight="1">
      <c r="A52" s="205" t="s">
        <v>361</v>
      </c>
      <c r="B52" s="206">
        <v>610</v>
      </c>
      <c r="C52" s="207" t="s">
        <v>66</v>
      </c>
      <c r="D52" s="208" t="s">
        <v>88</v>
      </c>
      <c r="E52" s="208" t="s">
        <v>354</v>
      </c>
      <c r="F52" s="208"/>
      <c r="G52" s="209">
        <f>G53</f>
        <v>84.4</v>
      </c>
    </row>
    <row r="53" spans="1:7" ht="33" customHeight="1">
      <c r="A53" s="26" t="s">
        <v>208</v>
      </c>
      <c r="B53" s="7">
        <v>610</v>
      </c>
      <c r="C53" s="30" t="s">
        <v>66</v>
      </c>
      <c r="D53" s="28" t="s">
        <v>88</v>
      </c>
      <c r="E53" s="208" t="s">
        <v>354</v>
      </c>
      <c r="F53" s="28" t="s">
        <v>75</v>
      </c>
      <c r="G53" s="31">
        <v>84.4</v>
      </c>
    </row>
    <row r="54" spans="1:7" ht="39" customHeight="1">
      <c r="A54" s="19" t="s">
        <v>432</v>
      </c>
      <c r="B54" s="8">
        <v>610</v>
      </c>
      <c r="C54" s="46" t="s">
        <v>66</v>
      </c>
      <c r="D54" s="35" t="s">
        <v>88</v>
      </c>
      <c r="E54" s="255" t="s">
        <v>250</v>
      </c>
      <c r="F54" s="35"/>
      <c r="G54" s="36">
        <f>G55</f>
        <v>573.9</v>
      </c>
    </row>
    <row r="55" spans="1:7" ht="45.75" customHeight="1">
      <c r="A55" s="26" t="s">
        <v>433</v>
      </c>
      <c r="B55" s="7">
        <v>610</v>
      </c>
      <c r="C55" s="30" t="s">
        <v>66</v>
      </c>
      <c r="D55" s="28" t="s">
        <v>88</v>
      </c>
      <c r="E55" s="208" t="s">
        <v>434</v>
      </c>
      <c r="F55" s="28"/>
      <c r="G55" s="31">
        <f>G56</f>
        <v>573.9</v>
      </c>
    </row>
    <row r="56" spans="1:7" ht="33" customHeight="1">
      <c r="A56" s="26" t="s">
        <v>208</v>
      </c>
      <c r="B56" s="7">
        <v>610</v>
      </c>
      <c r="C56" s="30" t="s">
        <v>66</v>
      </c>
      <c r="D56" s="28" t="s">
        <v>88</v>
      </c>
      <c r="E56" s="208" t="s">
        <v>434</v>
      </c>
      <c r="F56" s="28" t="s">
        <v>75</v>
      </c>
      <c r="G56" s="31">
        <v>573.9</v>
      </c>
    </row>
    <row r="57" spans="1:7" ht="29.25" customHeight="1">
      <c r="A57" s="107" t="s">
        <v>127</v>
      </c>
      <c r="B57" s="108" t="s">
        <v>56</v>
      </c>
      <c r="C57" s="109" t="s">
        <v>66</v>
      </c>
      <c r="D57" s="110" t="s">
        <v>88</v>
      </c>
      <c r="E57" s="110" t="s">
        <v>177</v>
      </c>
      <c r="F57" s="110"/>
      <c r="G57" s="111">
        <f>G58</f>
        <v>6.9</v>
      </c>
    </row>
    <row r="58" spans="1:7" ht="46.5" customHeight="1">
      <c r="A58" s="210" t="s">
        <v>149</v>
      </c>
      <c r="B58" s="114" t="s">
        <v>56</v>
      </c>
      <c r="C58" s="115" t="s">
        <v>66</v>
      </c>
      <c r="D58" s="113" t="s">
        <v>88</v>
      </c>
      <c r="E58" s="113" t="s">
        <v>176</v>
      </c>
      <c r="F58" s="113"/>
      <c r="G58" s="211">
        <f>G59</f>
        <v>6.9</v>
      </c>
    </row>
    <row r="59" spans="1:7" ht="32.25" customHeight="1">
      <c r="A59" s="26" t="s">
        <v>208</v>
      </c>
      <c r="B59" s="7" t="s">
        <v>56</v>
      </c>
      <c r="C59" s="30" t="s">
        <v>66</v>
      </c>
      <c r="D59" s="28" t="s">
        <v>88</v>
      </c>
      <c r="E59" s="28" t="s">
        <v>176</v>
      </c>
      <c r="F59" s="28" t="s">
        <v>75</v>
      </c>
      <c r="G59" s="31">
        <v>6.9</v>
      </c>
    </row>
    <row r="60" spans="1:7" ht="30" customHeight="1">
      <c r="A60" s="196" t="s">
        <v>124</v>
      </c>
      <c r="B60" s="67" t="s">
        <v>56</v>
      </c>
      <c r="C60" s="197" t="s">
        <v>66</v>
      </c>
      <c r="D60" s="198" t="s">
        <v>88</v>
      </c>
      <c r="E60" s="198" t="s">
        <v>173</v>
      </c>
      <c r="F60" s="198"/>
      <c r="G60" s="199">
        <f>G62+G64+G66+G68</f>
        <v>794</v>
      </c>
    </row>
    <row r="61" spans="1:7" ht="36" customHeight="1">
      <c r="A61" s="196" t="s">
        <v>238</v>
      </c>
      <c r="B61" s="67" t="s">
        <v>56</v>
      </c>
      <c r="C61" s="197" t="s">
        <v>66</v>
      </c>
      <c r="D61" s="198" t="s">
        <v>88</v>
      </c>
      <c r="E61" s="198" t="s">
        <v>237</v>
      </c>
      <c r="F61" s="198"/>
      <c r="G61" s="199">
        <f>G62+G64+G66+G68</f>
        <v>794</v>
      </c>
    </row>
    <row r="62" spans="1:7" ht="42" customHeight="1">
      <c r="A62" s="107" t="s">
        <v>90</v>
      </c>
      <c r="B62" s="108" t="s">
        <v>56</v>
      </c>
      <c r="C62" s="109" t="s">
        <v>66</v>
      </c>
      <c r="D62" s="110" t="s">
        <v>88</v>
      </c>
      <c r="E62" s="110" t="s">
        <v>178</v>
      </c>
      <c r="F62" s="110"/>
      <c r="G62" s="111">
        <f>G63</f>
        <v>200</v>
      </c>
    </row>
    <row r="63" spans="1:7" ht="27" customHeight="1">
      <c r="A63" s="27" t="s">
        <v>85</v>
      </c>
      <c r="B63" s="7" t="s">
        <v>56</v>
      </c>
      <c r="C63" s="30" t="s">
        <v>66</v>
      </c>
      <c r="D63" s="28" t="s">
        <v>88</v>
      </c>
      <c r="E63" s="28" t="s">
        <v>178</v>
      </c>
      <c r="F63" s="28" t="s">
        <v>86</v>
      </c>
      <c r="G63" s="31">
        <v>200</v>
      </c>
    </row>
    <row r="64" spans="1:7" ht="42" customHeight="1">
      <c r="A64" s="107" t="s">
        <v>89</v>
      </c>
      <c r="B64" s="108" t="s">
        <v>56</v>
      </c>
      <c r="C64" s="109" t="s">
        <v>66</v>
      </c>
      <c r="D64" s="110" t="s">
        <v>88</v>
      </c>
      <c r="E64" s="110" t="s">
        <v>181</v>
      </c>
      <c r="F64" s="110"/>
      <c r="G64" s="111">
        <f>G65</f>
        <v>200</v>
      </c>
    </row>
    <row r="65" spans="1:7" ht="27.75" customHeight="1">
      <c r="A65" s="26" t="s">
        <v>208</v>
      </c>
      <c r="B65" s="7" t="s">
        <v>56</v>
      </c>
      <c r="C65" s="30" t="s">
        <v>66</v>
      </c>
      <c r="D65" s="28" t="s">
        <v>88</v>
      </c>
      <c r="E65" s="28" t="s">
        <v>181</v>
      </c>
      <c r="F65" s="28" t="s">
        <v>75</v>
      </c>
      <c r="G65" s="31">
        <v>200</v>
      </c>
    </row>
    <row r="66" spans="1:7" ht="35.25" customHeight="1">
      <c r="A66" s="107" t="s">
        <v>209</v>
      </c>
      <c r="B66" s="108" t="s">
        <v>56</v>
      </c>
      <c r="C66" s="109" t="s">
        <v>66</v>
      </c>
      <c r="D66" s="110" t="s">
        <v>88</v>
      </c>
      <c r="E66" s="110" t="s">
        <v>210</v>
      </c>
      <c r="F66" s="110"/>
      <c r="G66" s="111">
        <f>G67</f>
        <v>394</v>
      </c>
    </row>
    <row r="67" spans="1:7" ht="39.75" customHeight="1">
      <c r="A67" s="26" t="s">
        <v>208</v>
      </c>
      <c r="B67" s="7">
        <v>610</v>
      </c>
      <c r="C67" s="30" t="s">
        <v>66</v>
      </c>
      <c r="D67" s="28" t="s">
        <v>88</v>
      </c>
      <c r="E67" s="28" t="s">
        <v>210</v>
      </c>
      <c r="F67" s="28" t="s">
        <v>75</v>
      </c>
      <c r="G67" s="31">
        <v>394</v>
      </c>
    </row>
    <row r="68" spans="1:7" ht="55.5" customHeight="1" hidden="1">
      <c r="A68" s="107" t="s">
        <v>134</v>
      </c>
      <c r="B68" s="108">
        <v>610</v>
      </c>
      <c r="C68" s="109" t="s">
        <v>66</v>
      </c>
      <c r="D68" s="110" t="s">
        <v>88</v>
      </c>
      <c r="E68" s="110" t="s">
        <v>182</v>
      </c>
      <c r="F68" s="110"/>
      <c r="G68" s="111">
        <f>G69</f>
        <v>0</v>
      </c>
    </row>
    <row r="69" spans="1:7" s="5" customFormat="1" ht="30.75" customHeight="1" hidden="1">
      <c r="A69" s="26" t="s">
        <v>208</v>
      </c>
      <c r="B69" s="7">
        <v>610</v>
      </c>
      <c r="C69" s="30" t="s">
        <v>66</v>
      </c>
      <c r="D69" s="28" t="s">
        <v>88</v>
      </c>
      <c r="E69" s="28" t="s">
        <v>182</v>
      </c>
      <c r="F69" s="28" t="s">
        <v>75</v>
      </c>
      <c r="G69" s="31">
        <v>0</v>
      </c>
    </row>
    <row r="70" spans="1:7" ht="33.75" customHeight="1">
      <c r="A70" s="192" t="s">
        <v>140</v>
      </c>
      <c r="B70" s="144" t="s">
        <v>56</v>
      </c>
      <c r="C70" s="193" t="s">
        <v>68</v>
      </c>
      <c r="D70" s="194"/>
      <c r="E70" s="194"/>
      <c r="F70" s="194"/>
      <c r="G70" s="195">
        <f>G71</f>
        <v>532</v>
      </c>
    </row>
    <row r="71" spans="1:7" ht="33" customHeight="1">
      <c r="A71" s="196" t="s">
        <v>141</v>
      </c>
      <c r="B71" s="67" t="s">
        <v>56</v>
      </c>
      <c r="C71" s="197" t="s">
        <v>68</v>
      </c>
      <c r="D71" s="198" t="s">
        <v>73</v>
      </c>
      <c r="E71" s="198"/>
      <c r="F71" s="198"/>
      <c r="G71" s="199">
        <f>G72</f>
        <v>532</v>
      </c>
    </row>
    <row r="72" spans="1:7" ht="22.5" customHeight="1">
      <c r="A72" s="19" t="s">
        <v>127</v>
      </c>
      <c r="B72" s="8" t="s">
        <v>56</v>
      </c>
      <c r="C72" s="46" t="s">
        <v>68</v>
      </c>
      <c r="D72" s="35" t="s">
        <v>73</v>
      </c>
      <c r="E72" s="35" t="s">
        <v>177</v>
      </c>
      <c r="F72" s="28"/>
      <c r="G72" s="36">
        <f>G73</f>
        <v>532</v>
      </c>
    </row>
    <row r="73" spans="1:7" ht="45.75" customHeight="1">
      <c r="A73" s="19" t="s">
        <v>438</v>
      </c>
      <c r="B73" s="8" t="s">
        <v>56</v>
      </c>
      <c r="C73" s="46" t="s">
        <v>68</v>
      </c>
      <c r="D73" s="35" t="s">
        <v>73</v>
      </c>
      <c r="E73" s="35" t="s">
        <v>183</v>
      </c>
      <c r="F73" s="35"/>
      <c r="G73" s="36">
        <f>G74+G75</f>
        <v>532</v>
      </c>
    </row>
    <row r="74" spans="1:7" ht="58.5" customHeight="1">
      <c r="A74" s="26" t="s">
        <v>70</v>
      </c>
      <c r="B74" s="7" t="s">
        <v>56</v>
      </c>
      <c r="C74" s="30" t="s">
        <v>68</v>
      </c>
      <c r="D74" s="28" t="s">
        <v>73</v>
      </c>
      <c r="E74" s="28" t="s">
        <v>183</v>
      </c>
      <c r="F74" s="28" t="s">
        <v>71</v>
      </c>
      <c r="G74" s="31">
        <v>532</v>
      </c>
    </row>
    <row r="75" spans="1:7" ht="34.5" customHeight="1" hidden="1">
      <c r="A75" s="26" t="s">
        <v>208</v>
      </c>
      <c r="B75" s="7" t="s">
        <v>56</v>
      </c>
      <c r="C75" s="30" t="s">
        <v>68</v>
      </c>
      <c r="D75" s="28" t="s">
        <v>73</v>
      </c>
      <c r="E75" s="28" t="s">
        <v>183</v>
      </c>
      <c r="F75" s="28" t="s">
        <v>75</v>
      </c>
      <c r="G75" s="31">
        <v>0</v>
      </c>
    </row>
    <row r="76" spans="1:7" ht="36.75" customHeight="1">
      <c r="A76" s="192" t="s">
        <v>91</v>
      </c>
      <c r="B76" s="144" t="s">
        <v>56</v>
      </c>
      <c r="C76" s="193" t="s">
        <v>73</v>
      </c>
      <c r="D76" s="194"/>
      <c r="E76" s="194"/>
      <c r="F76" s="194"/>
      <c r="G76" s="195">
        <f>G83+G91+G77</f>
        <v>3120.2</v>
      </c>
    </row>
    <row r="77" spans="1:7" ht="28.5" customHeight="1">
      <c r="A77" s="196" t="s">
        <v>358</v>
      </c>
      <c r="B77" s="67" t="s">
        <v>56</v>
      </c>
      <c r="C77" s="197" t="s">
        <v>73</v>
      </c>
      <c r="D77" s="198" t="s">
        <v>184</v>
      </c>
      <c r="E77" s="198"/>
      <c r="F77" s="198"/>
      <c r="G77" s="199">
        <f>G79+G81</f>
        <v>2207.7</v>
      </c>
    </row>
    <row r="78" spans="1:7" ht="46.5" customHeight="1">
      <c r="A78" s="196" t="s">
        <v>342</v>
      </c>
      <c r="B78" s="67">
        <v>610</v>
      </c>
      <c r="C78" s="197" t="s">
        <v>73</v>
      </c>
      <c r="D78" s="198" t="s">
        <v>184</v>
      </c>
      <c r="E78" s="198" t="s">
        <v>246</v>
      </c>
      <c r="F78" s="198"/>
      <c r="G78" s="199">
        <f>G79</f>
        <v>2111.7</v>
      </c>
    </row>
    <row r="79" spans="1:7" ht="39" customHeight="1">
      <c r="A79" s="26" t="s">
        <v>448</v>
      </c>
      <c r="B79" s="7">
        <v>610</v>
      </c>
      <c r="C79" s="30" t="s">
        <v>73</v>
      </c>
      <c r="D79" s="28" t="s">
        <v>184</v>
      </c>
      <c r="E79" s="28" t="s">
        <v>355</v>
      </c>
      <c r="F79" s="28"/>
      <c r="G79" s="31">
        <f>G80</f>
        <v>2111.7</v>
      </c>
    </row>
    <row r="80" spans="1:7" ht="33.75" customHeight="1">
      <c r="A80" s="26" t="s">
        <v>208</v>
      </c>
      <c r="B80" s="7">
        <v>610</v>
      </c>
      <c r="C80" s="30" t="s">
        <v>73</v>
      </c>
      <c r="D80" s="28" t="s">
        <v>184</v>
      </c>
      <c r="E80" s="28" t="s">
        <v>355</v>
      </c>
      <c r="F80" s="28" t="s">
        <v>75</v>
      </c>
      <c r="G80" s="31">
        <f>1976.3+135.4</f>
        <v>2111.7</v>
      </c>
    </row>
    <row r="81" spans="1:7" ht="34.5" customHeight="1">
      <c r="A81" s="196" t="s">
        <v>343</v>
      </c>
      <c r="B81" s="67" t="s">
        <v>56</v>
      </c>
      <c r="C81" s="197" t="s">
        <v>73</v>
      </c>
      <c r="D81" s="198" t="s">
        <v>184</v>
      </c>
      <c r="E81" s="198" t="s">
        <v>344</v>
      </c>
      <c r="F81" s="198"/>
      <c r="G81" s="199">
        <f>G82</f>
        <v>96</v>
      </c>
    </row>
    <row r="82" spans="1:7" ht="34.5" customHeight="1">
      <c r="A82" s="26" t="s">
        <v>208</v>
      </c>
      <c r="B82" s="7">
        <v>610</v>
      </c>
      <c r="C82" s="30" t="s">
        <v>73</v>
      </c>
      <c r="D82" s="28" t="s">
        <v>184</v>
      </c>
      <c r="E82" s="28" t="s">
        <v>344</v>
      </c>
      <c r="F82" s="28" t="s">
        <v>75</v>
      </c>
      <c r="G82" s="31">
        <v>96</v>
      </c>
    </row>
    <row r="83" spans="1:9" s="13" customFormat="1" ht="51.75" customHeight="1">
      <c r="A83" s="196" t="s">
        <v>359</v>
      </c>
      <c r="B83" s="67" t="s">
        <v>56</v>
      </c>
      <c r="C83" s="197" t="s">
        <v>73</v>
      </c>
      <c r="D83" s="198" t="s">
        <v>93</v>
      </c>
      <c r="E83" s="198"/>
      <c r="F83" s="198"/>
      <c r="G83" s="199">
        <f>G87+G84</f>
        <v>777.6</v>
      </c>
      <c r="I83" s="134"/>
    </row>
    <row r="84" spans="1:7" s="13" customFormat="1" ht="47.25" customHeight="1">
      <c r="A84" s="196" t="s">
        <v>342</v>
      </c>
      <c r="B84" s="67">
        <v>610</v>
      </c>
      <c r="C84" s="197" t="s">
        <v>73</v>
      </c>
      <c r="D84" s="198" t="s">
        <v>93</v>
      </c>
      <c r="E84" s="198" t="s">
        <v>246</v>
      </c>
      <c r="F84" s="198"/>
      <c r="G84" s="199">
        <f>G85</f>
        <v>327.6</v>
      </c>
    </row>
    <row r="85" spans="1:7" s="13" customFormat="1" ht="41.25" customHeight="1">
      <c r="A85" s="26" t="s">
        <v>448</v>
      </c>
      <c r="B85" s="7">
        <v>610</v>
      </c>
      <c r="C85" s="30" t="s">
        <v>73</v>
      </c>
      <c r="D85" s="28" t="s">
        <v>93</v>
      </c>
      <c r="E85" s="28" t="s">
        <v>355</v>
      </c>
      <c r="F85" s="28"/>
      <c r="G85" s="31">
        <f>G86</f>
        <v>327.6</v>
      </c>
    </row>
    <row r="86" spans="1:7" s="13" customFormat="1" ht="41.25" customHeight="1">
      <c r="A86" s="26" t="s">
        <v>208</v>
      </c>
      <c r="B86" s="7">
        <v>610</v>
      </c>
      <c r="C86" s="30" t="s">
        <v>73</v>
      </c>
      <c r="D86" s="28" t="s">
        <v>93</v>
      </c>
      <c r="E86" s="28" t="s">
        <v>355</v>
      </c>
      <c r="F86" s="28" t="s">
        <v>75</v>
      </c>
      <c r="G86" s="31">
        <f>327.6</f>
        <v>327.6</v>
      </c>
    </row>
    <row r="87" spans="1:7" s="13" customFormat="1" ht="21" customHeight="1">
      <c r="A87" s="107" t="s">
        <v>124</v>
      </c>
      <c r="B87" s="108" t="s">
        <v>56</v>
      </c>
      <c r="C87" s="109" t="s">
        <v>73</v>
      </c>
      <c r="D87" s="110" t="s">
        <v>93</v>
      </c>
      <c r="E87" s="110" t="s">
        <v>173</v>
      </c>
      <c r="F87" s="110"/>
      <c r="G87" s="111">
        <f>G89</f>
        <v>450</v>
      </c>
    </row>
    <row r="88" spans="1:7" s="13" customFormat="1" ht="32.25" customHeight="1">
      <c r="A88" s="107" t="s">
        <v>128</v>
      </c>
      <c r="B88" s="108">
        <v>610</v>
      </c>
      <c r="C88" s="109" t="s">
        <v>73</v>
      </c>
      <c r="D88" s="110" t="s">
        <v>93</v>
      </c>
      <c r="E88" s="110" t="s">
        <v>185</v>
      </c>
      <c r="F88" s="110"/>
      <c r="G88" s="111">
        <f>G89</f>
        <v>450</v>
      </c>
    </row>
    <row r="89" spans="1:7" s="13" customFormat="1" ht="30" customHeight="1">
      <c r="A89" s="26" t="s">
        <v>92</v>
      </c>
      <c r="B89" s="7" t="s">
        <v>56</v>
      </c>
      <c r="C89" s="30" t="s">
        <v>73</v>
      </c>
      <c r="D89" s="28" t="s">
        <v>93</v>
      </c>
      <c r="E89" s="28" t="s">
        <v>186</v>
      </c>
      <c r="F89" s="28"/>
      <c r="G89" s="31">
        <f>G90</f>
        <v>450</v>
      </c>
    </row>
    <row r="90" spans="1:7" s="13" customFormat="1" ht="33" customHeight="1">
      <c r="A90" s="26" t="s">
        <v>208</v>
      </c>
      <c r="B90" s="7" t="s">
        <v>56</v>
      </c>
      <c r="C90" s="30" t="s">
        <v>73</v>
      </c>
      <c r="D90" s="28" t="s">
        <v>93</v>
      </c>
      <c r="E90" s="28" t="s">
        <v>186</v>
      </c>
      <c r="F90" s="28" t="s">
        <v>75</v>
      </c>
      <c r="G90" s="31">
        <v>450</v>
      </c>
    </row>
    <row r="91" spans="1:7" s="13" customFormat="1" ht="43.5" customHeight="1">
      <c r="A91" s="196" t="s">
        <v>130</v>
      </c>
      <c r="B91" s="67" t="s">
        <v>56</v>
      </c>
      <c r="C91" s="197" t="s">
        <v>73</v>
      </c>
      <c r="D91" s="198" t="s">
        <v>129</v>
      </c>
      <c r="E91" s="198"/>
      <c r="F91" s="198"/>
      <c r="G91" s="199">
        <f>G96+G92</f>
        <v>134.9</v>
      </c>
    </row>
    <row r="92" spans="1:7" s="13" customFormat="1" ht="41.25" customHeight="1">
      <c r="A92" s="107" t="s">
        <v>342</v>
      </c>
      <c r="B92" s="108">
        <v>610</v>
      </c>
      <c r="C92" s="109" t="s">
        <v>73</v>
      </c>
      <c r="D92" s="110" t="s">
        <v>129</v>
      </c>
      <c r="E92" s="110" t="s">
        <v>246</v>
      </c>
      <c r="F92" s="110"/>
      <c r="G92" s="111">
        <f>G93+G95</f>
        <v>63.2</v>
      </c>
    </row>
    <row r="93" spans="1:7" s="13" customFormat="1" ht="47.25" customHeight="1">
      <c r="A93" s="26" t="s">
        <v>448</v>
      </c>
      <c r="B93" s="7">
        <v>610</v>
      </c>
      <c r="C93" s="30" t="s">
        <v>73</v>
      </c>
      <c r="D93" s="28" t="s">
        <v>129</v>
      </c>
      <c r="E93" s="28" t="s">
        <v>355</v>
      </c>
      <c r="F93" s="28"/>
      <c r="G93" s="31">
        <f>G94</f>
        <v>10</v>
      </c>
    </row>
    <row r="94" spans="1:7" s="13" customFormat="1" ht="66" customHeight="1">
      <c r="A94" s="26" t="s">
        <v>70</v>
      </c>
      <c r="B94" s="7">
        <v>610</v>
      </c>
      <c r="C94" s="30" t="s">
        <v>73</v>
      </c>
      <c r="D94" s="28" t="s">
        <v>129</v>
      </c>
      <c r="E94" s="28" t="s">
        <v>355</v>
      </c>
      <c r="F94" s="28" t="s">
        <v>71</v>
      </c>
      <c r="G94" s="31">
        <v>10</v>
      </c>
    </row>
    <row r="95" spans="1:7" s="13" customFormat="1" ht="39" customHeight="1">
      <c r="A95" s="26" t="s">
        <v>208</v>
      </c>
      <c r="B95" s="7" t="s">
        <v>56</v>
      </c>
      <c r="C95" s="30" t="s">
        <v>73</v>
      </c>
      <c r="D95" s="28" t="s">
        <v>129</v>
      </c>
      <c r="E95" s="28" t="s">
        <v>355</v>
      </c>
      <c r="F95" s="28" t="s">
        <v>75</v>
      </c>
      <c r="G95" s="31">
        <v>53.2</v>
      </c>
    </row>
    <row r="96" spans="1:7" s="13" customFormat="1" ht="25.5" customHeight="1">
      <c r="A96" s="196" t="s">
        <v>124</v>
      </c>
      <c r="B96" s="67" t="s">
        <v>56</v>
      </c>
      <c r="C96" s="197" t="s">
        <v>73</v>
      </c>
      <c r="D96" s="198" t="s">
        <v>129</v>
      </c>
      <c r="E96" s="198" t="s">
        <v>173</v>
      </c>
      <c r="F96" s="198"/>
      <c r="G96" s="199">
        <f>G97</f>
        <v>71.7</v>
      </c>
    </row>
    <row r="97" spans="1:7" s="13" customFormat="1" ht="36" customHeight="1">
      <c r="A97" s="107" t="s">
        <v>128</v>
      </c>
      <c r="B97" s="108" t="s">
        <v>56</v>
      </c>
      <c r="C97" s="109" t="s">
        <v>73</v>
      </c>
      <c r="D97" s="110" t="s">
        <v>129</v>
      </c>
      <c r="E97" s="110" t="s">
        <v>185</v>
      </c>
      <c r="F97" s="110"/>
      <c r="G97" s="36">
        <f>G98</f>
        <v>71.7</v>
      </c>
    </row>
    <row r="98" spans="1:7" s="13" customFormat="1" ht="27" customHeight="1">
      <c r="A98" s="26" t="s">
        <v>131</v>
      </c>
      <c r="B98" s="7" t="s">
        <v>56</v>
      </c>
      <c r="C98" s="30" t="s">
        <v>73</v>
      </c>
      <c r="D98" s="28" t="s">
        <v>129</v>
      </c>
      <c r="E98" s="28" t="s">
        <v>187</v>
      </c>
      <c r="F98" s="28"/>
      <c r="G98" s="31">
        <f>G99+G100</f>
        <v>71.7</v>
      </c>
    </row>
    <row r="99" spans="1:7" s="13" customFormat="1" ht="54" customHeight="1">
      <c r="A99" s="26" t="s">
        <v>70</v>
      </c>
      <c r="B99" s="7" t="s">
        <v>56</v>
      </c>
      <c r="C99" s="30" t="s">
        <v>73</v>
      </c>
      <c r="D99" s="28" t="s">
        <v>129</v>
      </c>
      <c r="E99" s="28" t="s">
        <v>187</v>
      </c>
      <c r="F99" s="28" t="s">
        <v>71</v>
      </c>
      <c r="G99" s="31">
        <v>61.7</v>
      </c>
    </row>
    <row r="100" spans="1:7" s="13" customFormat="1" ht="30" customHeight="1">
      <c r="A100" s="26" t="s">
        <v>208</v>
      </c>
      <c r="B100" s="7" t="s">
        <v>56</v>
      </c>
      <c r="C100" s="30" t="s">
        <v>73</v>
      </c>
      <c r="D100" s="28" t="s">
        <v>129</v>
      </c>
      <c r="E100" s="28" t="s">
        <v>187</v>
      </c>
      <c r="F100" s="28" t="s">
        <v>75</v>
      </c>
      <c r="G100" s="31">
        <v>10</v>
      </c>
    </row>
    <row r="101" spans="1:7" ht="30" customHeight="1">
      <c r="A101" s="192" t="s">
        <v>94</v>
      </c>
      <c r="B101" s="144" t="s">
        <v>56</v>
      </c>
      <c r="C101" s="193" t="s">
        <v>77</v>
      </c>
      <c r="D101" s="194"/>
      <c r="E101" s="194"/>
      <c r="F101" s="194"/>
      <c r="G101" s="247">
        <f>G110+G102</f>
        <v>3081.8</v>
      </c>
    </row>
    <row r="102" spans="1:7" ht="22.5" customHeight="1">
      <c r="A102" s="196" t="s">
        <v>211</v>
      </c>
      <c r="B102" s="67" t="s">
        <v>56</v>
      </c>
      <c r="C102" s="197" t="s">
        <v>77</v>
      </c>
      <c r="D102" s="198" t="s">
        <v>184</v>
      </c>
      <c r="E102" s="213"/>
      <c r="F102" s="213"/>
      <c r="G102" s="199">
        <f>G103+G106</f>
        <v>3031.8</v>
      </c>
    </row>
    <row r="103" spans="1:7" ht="51" customHeight="1">
      <c r="A103" s="204" t="s">
        <v>340</v>
      </c>
      <c r="B103" s="108">
        <v>610</v>
      </c>
      <c r="C103" s="109" t="s">
        <v>77</v>
      </c>
      <c r="D103" s="110" t="s">
        <v>184</v>
      </c>
      <c r="E103" s="110" t="s">
        <v>353</v>
      </c>
      <c r="F103" s="110"/>
      <c r="G103" s="137">
        <f>G104</f>
        <v>1634.7</v>
      </c>
    </row>
    <row r="104" spans="1:7" s="5" customFormat="1" ht="56.25" customHeight="1">
      <c r="A104" s="205" t="s">
        <v>453</v>
      </c>
      <c r="B104" s="7">
        <v>610</v>
      </c>
      <c r="C104" s="30" t="s">
        <v>77</v>
      </c>
      <c r="D104" s="28" t="s">
        <v>184</v>
      </c>
      <c r="E104" s="208" t="s">
        <v>354</v>
      </c>
      <c r="F104" s="28"/>
      <c r="G104" s="51">
        <f>G105</f>
        <v>1634.7</v>
      </c>
    </row>
    <row r="105" spans="1:7" ht="27.75" customHeight="1">
      <c r="A105" s="26" t="s">
        <v>208</v>
      </c>
      <c r="B105" s="7">
        <v>610</v>
      </c>
      <c r="C105" s="30" t="s">
        <v>77</v>
      </c>
      <c r="D105" s="28" t="s">
        <v>184</v>
      </c>
      <c r="E105" s="208" t="s">
        <v>354</v>
      </c>
      <c r="F105" s="28" t="s">
        <v>75</v>
      </c>
      <c r="G105" s="51">
        <v>1634.7</v>
      </c>
    </row>
    <row r="106" spans="1:7" ht="27.75" customHeight="1">
      <c r="A106" s="107" t="s">
        <v>124</v>
      </c>
      <c r="B106" s="108">
        <v>610</v>
      </c>
      <c r="C106" s="109" t="s">
        <v>77</v>
      </c>
      <c r="D106" s="110" t="s">
        <v>184</v>
      </c>
      <c r="E106" s="110" t="s">
        <v>173</v>
      </c>
      <c r="F106" s="110"/>
      <c r="G106" s="137">
        <f>G108</f>
        <v>1397.1</v>
      </c>
    </row>
    <row r="107" spans="1:7" ht="29.25" customHeight="1">
      <c r="A107" s="196" t="s">
        <v>239</v>
      </c>
      <c r="B107" s="67">
        <v>610</v>
      </c>
      <c r="C107" s="197" t="s">
        <v>77</v>
      </c>
      <c r="D107" s="198" t="s">
        <v>184</v>
      </c>
      <c r="E107" s="198" t="s">
        <v>243</v>
      </c>
      <c r="F107" s="198"/>
      <c r="G107" s="212">
        <f>G108</f>
        <v>1397.1</v>
      </c>
    </row>
    <row r="108" spans="1:7" ht="33.75" customHeight="1">
      <c r="A108" s="26" t="s">
        <v>1</v>
      </c>
      <c r="B108" s="7">
        <v>610</v>
      </c>
      <c r="C108" s="30" t="s">
        <v>77</v>
      </c>
      <c r="D108" s="28" t="s">
        <v>184</v>
      </c>
      <c r="E108" s="28" t="s">
        <v>2</v>
      </c>
      <c r="F108" s="28"/>
      <c r="G108" s="51">
        <f>G109</f>
        <v>1397.1</v>
      </c>
    </row>
    <row r="109" spans="1:7" ht="31.5" customHeight="1">
      <c r="A109" s="26" t="s">
        <v>208</v>
      </c>
      <c r="B109" s="7">
        <v>610</v>
      </c>
      <c r="C109" s="30" t="s">
        <v>77</v>
      </c>
      <c r="D109" s="28" t="s">
        <v>184</v>
      </c>
      <c r="E109" s="28" t="s">
        <v>2</v>
      </c>
      <c r="F109" s="28" t="s">
        <v>75</v>
      </c>
      <c r="G109" s="51">
        <f>842.2+554.9</f>
        <v>1397.1</v>
      </c>
    </row>
    <row r="110" spans="1:7" ht="33.75" customHeight="1">
      <c r="A110" s="196" t="s">
        <v>133</v>
      </c>
      <c r="B110" s="67" t="s">
        <v>56</v>
      </c>
      <c r="C110" s="197" t="s">
        <v>77</v>
      </c>
      <c r="D110" s="198" t="s">
        <v>132</v>
      </c>
      <c r="E110" s="198"/>
      <c r="F110" s="198"/>
      <c r="G110" s="199">
        <f>G115+G111</f>
        <v>50</v>
      </c>
    </row>
    <row r="111" spans="1:7" ht="46.5" customHeight="1" hidden="1">
      <c r="A111" s="214" t="s">
        <v>259</v>
      </c>
      <c r="B111" s="67" t="s">
        <v>56</v>
      </c>
      <c r="C111" s="197" t="s">
        <v>77</v>
      </c>
      <c r="D111" s="198" t="s">
        <v>68</v>
      </c>
      <c r="E111" s="198" t="s">
        <v>192</v>
      </c>
      <c r="F111" s="198"/>
      <c r="G111" s="199">
        <f>G112</f>
        <v>0</v>
      </c>
    </row>
    <row r="112" spans="1:7" ht="46.5" customHeight="1" hidden="1">
      <c r="A112" s="196" t="s">
        <v>258</v>
      </c>
      <c r="B112" s="67" t="s">
        <v>56</v>
      </c>
      <c r="C112" s="197" t="s">
        <v>77</v>
      </c>
      <c r="D112" s="198" t="s">
        <v>68</v>
      </c>
      <c r="E112" s="198" t="s">
        <v>3</v>
      </c>
      <c r="F112" s="198"/>
      <c r="G112" s="215">
        <f>G113</f>
        <v>0</v>
      </c>
    </row>
    <row r="113" spans="1:7" ht="66" customHeight="1" hidden="1">
      <c r="A113" s="53" t="s">
        <v>262</v>
      </c>
      <c r="B113" s="52" t="s">
        <v>56</v>
      </c>
      <c r="C113" s="216" t="s">
        <v>77</v>
      </c>
      <c r="D113" s="217" t="s">
        <v>132</v>
      </c>
      <c r="E113" s="217" t="s">
        <v>4</v>
      </c>
      <c r="F113" s="217"/>
      <c r="G113" s="215">
        <f>G114</f>
        <v>0</v>
      </c>
    </row>
    <row r="114" spans="1:7" ht="33.75" customHeight="1" hidden="1">
      <c r="A114" s="53" t="s">
        <v>208</v>
      </c>
      <c r="B114" s="216" t="s">
        <v>56</v>
      </c>
      <c r="C114" s="217" t="s">
        <v>77</v>
      </c>
      <c r="D114" s="217" t="s">
        <v>132</v>
      </c>
      <c r="E114" s="217" t="s">
        <v>4</v>
      </c>
      <c r="F114" s="217" t="s">
        <v>75</v>
      </c>
      <c r="G114" s="215">
        <v>0</v>
      </c>
    </row>
    <row r="115" spans="1:7" ht="57.75" customHeight="1">
      <c r="A115" s="196" t="s">
        <v>417</v>
      </c>
      <c r="B115" s="67" t="s">
        <v>56</v>
      </c>
      <c r="C115" s="197" t="s">
        <v>77</v>
      </c>
      <c r="D115" s="198" t="s">
        <v>132</v>
      </c>
      <c r="E115" s="198" t="s">
        <v>188</v>
      </c>
      <c r="F115" s="198"/>
      <c r="G115" s="199">
        <f>G116</f>
        <v>50</v>
      </c>
    </row>
    <row r="116" spans="1:7" ht="60" customHeight="1">
      <c r="A116" s="19" t="s">
        <v>416</v>
      </c>
      <c r="B116" s="8" t="s">
        <v>56</v>
      </c>
      <c r="C116" s="46" t="s">
        <v>77</v>
      </c>
      <c r="D116" s="35" t="s">
        <v>132</v>
      </c>
      <c r="E116" s="35" t="s">
        <v>189</v>
      </c>
      <c r="F116" s="35"/>
      <c r="G116" s="36">
        <f>G117</f>
        <v>50</v>
      </c>
    </row>
    <row r="117" spans="1:7" ht="26.25" customHeight="1">
      <c r="A117" s="26" t="s">
        <v>107</v>
      </c>
      <c r="B117" s="7" t="s">
        <v>56</v>
      </c>
      <c r="C117" s="30" t="s">
        <v>77</v>
      </c>
      <c r="D117" s="28" t="s">
        <v>132</v>
      </c>
      <c r="E117" s="28" t="s">
        <v>189</v>
      </c>
      <c r="F117" s="28" t="s">
        <v>108</v>
      </c>
      <c r="G117" s="51">
        <v>50</v>
      </c>
    </row>
    <row r="118" spans="1:9" ht="24" customHeight="1">
      <c r="A118" s="192" t="s">
        <v>95</v>
      </c>
      <c r="B118" s="144" t="s">
        <v>56</v>
      </c>
      <c r="C118" s="193" t="s">
        <v>96</v>
      </c>
      <c r="D118" s="194"/>
      <c r="E118" s="194"/>
      <c r="F118" s="194"/>
      <c r="G118" s="195">
        <f>G119+G133+G156+G187</f>
        <v>30563.599999999995</v>
      </c>
      <c r="I118" s="88"/>
    </row>
    <row r="119" spans="1:7" s="13" customFormat="1" ht="21" customHeight="1">
      <c r="A119" s="196" t="s">
        <v>97</v>
      </c>
      <c r="B119" s="67" t="s">
        <v>56</v>
      </c>
      <c r="C119" s="197" t="s">
        <v>96</v>
      </c>
      <c r="D119" s="198" t="s">
        <v>66</v>
      </c>
      <c r="E119" s="198"/>
      <c r="F119" s="198"/>
      <c r="G119" s="199">
        <f>G127+G120</f>
        <v>450</v>
      </c>
    </row>
    <row r="120" spans="1:7" s="13" customFormat="1" ht="81" customHeight="1" hidden="1">
      <c r="A120" s="218" t="s">
        <v>346</v>
      </c>
      <c r="B120" s="108">
        <v>610</v>
      </c>
      <c r="C120" s="109" t="s">
        <v>96</v>
      </c>
      <c r="D120" s="110" t="s">
        <v>66</v>
      </c>
      <c r="E120" s="110" t="s">
        <v>347</v>
      </c>
      <c r="F120" s="110"/>
      <c r="G120" s="110" t="s">
        <v>351</v>
      </c>
    </row>
    <row r="121" spans="1:7" s="13" customFormat="1" ht="70.5" customHeight="1" hidden="1">
      <c r="A121" s="219" t="s">
        <v>348</v>
      </c>
      <c r="B121" s="7">
        <v>610</v>
      </c>
      <c r="C121" s="30" t="s">
        <v>96</v>
      </c>
      <c r="D121" s="28" t="s">
        <v>66</v>
      </c>
      <c r="E121" s="28" t="s">
        <v>360</v>
      </c>
      <c r="F121" s="28"/>
      <c r="G121" s="49">
        <f>G122</f>
        <v>0</v>
      </c>
    </row>
    <row r="122" spans="1:7" s="13" customFormat="1" ht="43.5" customHeight="1" hidden="1">
      <c r="A122" s="26" t="s">
        <v>208</v>
      </c>
      <c r="B122" s="7">
        <v>610</v>
      </c>
      <c r="C122" s="30" t="s">
        <v>96</v>
      </c>
      <c r="D122" s="28" t="s">
        <v>66</v>
      </c>
      <c r="E122" s="28" t="s">
        <v>360</v>
      </c>
      <c r="F122" s="28" t="s">
        <v>75</v>
      </c>
      <c r="G122" s="49">
        <f>'Приложение 1'!C99</f>
        <v>0</v>
      </c>
    </row>
    <row r="123" spans="1:7" s="13" customFormat="1" ht="30" customHeight="1" hidden="1">
      <c r="A123" s="196"/>
      <c r="B123" s="8"/>
      <c r="C123" s="46"/>
      <c r="D123" s="35"/>
      <c r="E123" s="35"/>
      <c r="F123" s="35"/>
      <c r="G123" s="36"/>
    </row>
    <row r="124" spans="1:7" s="13" customFormat="1" ht="30" customHeight="1" hidden="1">
      <c r="A124" s="196"/>
      <c r="B124" s="8"/>
      <c r="C124" s="46"/>
      <c r="D124" s="35"/>
      <c r="E124" s="35"/>
      <c r="F124" s="35"/>
      <c r="G124" s="36"/>
    </row>
    <row r="125" spans="1:7" s="13" customFormat="1" ht="30" customHeight="1" hidden="1">
      <c r="A125" s="196"/>
      <c r="B125" s="8"/>
      <c r="C125" s="46"/>
      <c r="D125" s="35"/>
      <c r="E125" s="35"/>
      <c r="F125" s="35"/>
      <c r="G125" s="36"/>
    </row>
    <row r="126" spans="1:7" s="13" customFormat="1" ht="30" customHeight="1" hidden="1">
      <c r="A126" s="196"/>
      <c r="B126" s="8"/>
      <c r="C126" s="46"/>
      <c r="D126" s="35"/>
      <c r="E126" s="35"/>
      <c r="F126" s="35"/>
      <c r="G126" s="36"/>
    </row>
    <row r="127" spans="1:7" s="13" customFormat="1" ht="20.25" customHeight="1">
      <c r="A127" s="107" t="s">
        <v>124</v>
      </c>
      <c r="B127" s="108" t="s">
        <v>56</v>
      </c>
      <c r="C127" s="109" t="s">
        <v>96</v>
      </c>
      <c r="D127" s="110" t="s">
        <v>66</v>
      </c>
      <c r="E127" s="110" t="s">
        <v>173</v>
      </c>
      <c r="F127" s="110"/>
      <c r="G127" s="199">
        <f>G129</f>
        <v>450</v>
      </c>
    </row>
    <row r="128" spans="1:7" s="13" customFormat="1" ht="35.25" customHeight="1">
      <c r="A128" s="107" t="s">
        <v>241</v>
      </c>
      <c r="B128" s="108">
        <v>610</v>
      </c>
      <c r="C128" s="109" t="s">
        <v>96</v>
      </c>
      <c r="D128" s="110" t="s">
        <v>66</v>
      </c>
      <c r="E128" s="110" t="s">
        <v>240</v>
      </c>
      <c r="F128" s="110"/>
      <c r="G128" s="199">
        <f>G127</f>
        <v>450</v>
      </c>
    </row>
    <row r="129" spans="1:7" ht="23.25" customHeight="1">
      <c r="A129" s="26" t="s">
        <v>142</v>
      </c>
      <c r="B129" s="7">
        <v>610</v>
      </c>
      <c r="C129" s="30" t="s">
        <v>96</v>
      </c>
      <c r="D129" s="28" t="s">
        <v>66</v>
      </c>
      <c r="E129" s="28" t="s">
        <v>190</v>
      </c>
      <c r="F129" s="28"/>
      <c r="G129" s="31">
        <f>G130</f>
        <v>450</v>
      </c>
    </row>
    <row r="130" spans="1:7" ht="18" customHeight="1">
      <c r="A130" s="26" t="s">
        <v>212</v>
      </c>
      <c r="B130" s="7" t="s">
        <v>56</v>
      </c>
      <c r="C130" s="30" t="s">
        <v>96</v>
      </c>
      <c r="D130" s="28" t="s">
        <v>66</v>
      </c>
      <c r="E130" s="28" t="s">
        <v>213</v>
      </c>
      <c r="F130" s="28"/>
      <c r="G130" s="51">
        <f>G131</f>
        <v>450</v>
      </c>
    </row>
    <row r="131" spans="1:7" ht="31.5" customHeight="1">
      <c r="A131" s="26" t="s">
        <v>208</v>
      </c>
      <c r="B131" s="7" t="s">
        <v>56</v>
      </c>
      <c r="C131" s="30" t="s">
        <v>96</v>
      </c>
      <c r="D131" s="28" t="s">
        <v>66</v>
      </c>
      <c r="E131" s="28" t="s">
        <v>213</v>
      </c>
      <c r="F131" s="28" t="s">
        <v>75</v>
      </c>
      <c r="G131" s="51">
        <v>450</v>
      </c>
    </row>
    <row r="132" spans="1:7" ht="27" customHeight="1" hidden="1">
      <c r="A132" s="19" t="s">
        <v>214</v>
      </c>
      <c r="B132" s="8" t="s">
        <v>56</v>
      </c>
      <c r="C132" s="46" t="s">
        <v>96</v>
      </c>
      <c r="D132" s="35" t="s">
        <v>66</v>
      </c>
      <c r="E132" s="35" t="s">
        <v>191</v>
      </c>
      <c r="F132" s="35"/>
      <c r="G132" s="54">
        <v>0</v>
      </c>
    </row>
    <row r="133" spans="1:7" ht="22.5" customHeight="1">
      <c r="A133" s="196" t="s">
        <v>98</v>
      </c>
      <c r="B133" s="67" t="s">
        <v>56</v>
      </c>
      <c r="C133" s="197" t="s">
        <v>96</v>
      </c>
      <c r="D133" s="198" t="s">
        <v>68</v>
      </c>
      <c r="E133" s="198"/>
      <c r="F133" s="198"/>
      <c r="G133" s="212">
        <f>G134+G142+G147+G139+G150+G153</f>
        <v>11092.699999999999</v>
      </c>
    </row>
    <row r="134" spans="1:9" ht="58.5" customHeight="1">
      <c r="A134" s="214" t="s">
        <v>341</v>
      </c>
      <c r="B134" s="67" t="s">
        <v>56</v>
      </c>
      <c r="C134" s="197" t="s">
        <v>96</v>
      </c>
      <c r="D134" s="198" t="s">
        <v>68</v>
      </c>
      <c r="E134" s="198" t="s">
        <v>192</v>
      </c>
      <c r="F134" s="198"/>
      <c r="G134" s="212">
        <f>G136</f>
        <v>7645.4</v>
      </c>
      <c r="I134" s="88"/>
    </row>
    <row r="135" spans="1:7" ht="18" customHeight="1" hidden="1">
      <c r="A135" s="220" t="s">
        <v>286</v>
      </c>
      <c r="B135" s="7">
        <v>610</v>
      </c>
      <c r="C135" s="30" t="s">
        <v>96</v>
      </c>
      <c r="D135" s="28" t="s">
        <v>68</v>
      </c>
      <c r="E135" s="28" t="s">
        <v>287</v>
      </c>
      <c r="F135" s="28"/>
      <c r="G135" s="51" t="e">
        <f>#REF!</f>
        <v>#REF!</v>
      </c>
    </row>
    <row r="136" spans="1:7" ht="62.25" customHeight="1">
      <c r="A136" s="26" t="s">
        <v>349</v>
      </c>
      <c r="B136" s="7" t="s">
        <v>56</v>
      </c>
      <c r="C136" s="30" t="s">
        <v>96</v>
      </c>
      <c r="D136" s="28" t="s">
        <v>68</v>
      </c>
      <c r="E136" s="28" t="s">
        <v>356</v>
      </c>
      <c r="F136" s="28"/>
      <c r="G136" s="51">
        <f>G138+G137</f>
        <v>7645.4</v>
      </c>
    </row>
    <row r="137" spans="1:7" ht="39" customHeight="1" hidden="1">
      <c r="A137" s="26" t="s">
        <v>208</v>
      </c>
      <c r="B137" s="7" t="s">
        <v>56</v>
      </c>
      <c r="C137" s="30" t="s">
        <v>96</v>
      </c>
      <c r="D137" s="28" t="s">
        <v>68</v>
      </c>
      <c r="E137" s="28" t="s">
        <v>4</v>
      </c>
      <c r="F137" s="28" t="s">
        <v>75</v>
      </c>
      <c r="G137" s="51">
        <v>0</v>
      </c>
    </row>
    <row r="138" spans="1:7" ht="21" customHeight="1">
      <c r="A138" s="221" t="s">
        <v>85</v>
      </c>
      <c r="B138" s="7" t="s">
        <v>56</v>
      </c>
      <c r="C138" s="30" t="s">
        <v>96</v>
      </c>
      <c r="D138" s="28" t="s">
        <v>68</v>
      </c>
      <c r="E138" s="28" t="s">
        <v>356</v>
      </c>
      <c r="F138" s="28" t="s">
        <v>86</v>
      </c>
      <c r="G138" s="51">
        <v>7645.4</v>
      </c>
    </row>
    <row r="139" spans="1:7" ht="51" customHeight="1">
      <c r="A139" s="107" t="s">
        <v>455</v>
      </c>
      <c r="B139" s="108" t="s">
        <v>56</v>
      </c>
      <c r="C139" s="109" t="s">
        <v>96</v>
      </c>
      <c r="D139" s="110" t="s">
        <v>68</v>
      </c>
      <c r="E139" s="110" t="s">
        <v>330</v>
      </c>
      <c r="F139" s="110"/>
      <c r="G139" s="137">
        <f>G140</f>
        <v>510</v>
      </c>
    </row>
    <row r="140" spans="1:7" ht="49.5" customHeight="1">
      <c r="A140" s="26" t="s">
        <v>454</v>
      </c>
      <c r="B140" s="7">
        <v>610</v>
      </c>
      <c r="C140" s="30" t="s">
        <v>96</v>
      </c>
      <c r="D140" s="28" t="s">
        <v>68</v>
      </c>
      <c r="E140" s="28" t="s">
        <v>331</v>
      </c>
      <c r="F140" s="28"/>
      <c r="G140" s="51">
        <f>G141</f>
        <v>510</v>
      </c>
    </row>
    <row r="141" spans="1:7" ht="29.25" customHeight="1">
      <c r="A141" s="26" t="s">
        <v>208</v>
      </c>
      <c r="B141" s="7" t="s">
        <v>56</v>
      </c>
      <c r="C141" s="30" t="s">
        <v>96</v>
      </c>
      <c r="D141" s="28" t="s">
        <v>68</v>
      </c>
      <c r="E141" s="28" t="s">
        <v>331</v>
      </c>
      <c r="F141" s="28" t="s">
        <v>75</v>
      </c>
      <c r="G141" s="51">
        <f>638.2+510-638.2</f>
        <v>510</v>
      </c>
    </row>
    <row r="142" spans="1:7" ht="37.5" customHeight="1" hidden="1">
      <c r="A142" s="196" t="s">
        <v>124</v>
      </c>
      <c r="B142" s="8">
        <v>610</v>
      </c>
      <c r="C142" s="46" t="s">
        <v>96</v>
      </c>
      <c r="D142" s="35" t="s">
        <v>68</v>
      </c>
      <c r="E142" s="35" t="s">
        <v>173</v>
      </c>
      <c r="F142" s="35"/>
      <c r="G142" s="54">
        <f>G145</f>
        <v>0</v>
      </c>
    </row>
    <row r="143" spans="1:7" ht="18" customHeight="1" hidden="1">
      <c r="A143" s="19" t="s">
        <v>241</v>
      </c>
      <c r="B143" s="8">
        <v>610</v>
      </c>
      <c r="C143" s="46" t="s">
        <v>96</v>
      </c>
      <c r="D143" s="35" t="s">
        <v>68</v>
      </c>
      <c r="E143" s="35" t="s">
        <v>240</v>
      </c>
      <c r="F143" s="35"/>
      <c r="G143" s="222">
        <f>G145</f>
        <v>0</v>
      </c>
    </row>
    <row r="144" spans="1:7" ht="43.5" customHeight="1" hidden="1">
      <c r="A144" s="19" t="s">
        <v>263</v>
      </c>
      <c r="B144" s="8">
        <v>610</v>
      </c>
      <c r="C144" s="46" t="s">
        <v>96</v>
      </c>
      <c r="D144" s="35" t="s">
        <v>68</v>
      </c>
      <c r="E144" s="35" t="s">
        <v>264</v>
      </c>
      <c r="F144" s="35"/>
      <c r="G144" s="222">
        <f>G146</f>
        <v>0</v>
      </c>
    </row>
    <row r="145" spans="1:7" ht="30.75" customHeight="1" hidden="1">
      <c r="A145" s="50" t="s">
        <v>194</v>
      </c>
      <c r="B145" s="8">
        <v>610</v>
      </c>
      <c r="C145" s="46" t="s">
        <v>96</v>
      </c>
      <c r="D145" s="35" t="s">
        <v>68</v>
      </c>
      <c r="E145" s="35" t="s">
        <v>195</v>
      </c>
      <c r="F145" s="35"/>
      <c r="G145" s="222">
        <f>G146</f>
        <v>0</v>
      </c>
    </row>
    <row r="146" spans="1:7" ht="21" customHeight="1" hidden="1">
      <c r="A146" s="26" t="s">
        <v>208</v>
      </c>
      <c r="B146" s="7" t="s">
        <v>56</v>
      </c>
      <c r="C146" s="30" t="s">
        <v>96</v>
      </c>
      <c r="D146" s="28" t="s">
        <v>68</v>
      </c>
      <c r="E146" s="28" t="s">
        <v>195</v>
      </c>
      <c r="F146" s="28" t="s">
        <v>75</v>
      </c>
      <c r="G146" s="106">
        <v>0</v>
      </c>
    </row>
    <row r="147" spans="1:7" ht="21" customHeight="1" hidden="1">
      <c r="A147" s="19" t="s">
        <v>124</v>
      </c>
      <c r="B147" s="8" t="s">
        <v>56</v>
      </c>
      <c r="C147" s="46" t="s">
        <v>96</v>
      </c>
      <c r="D147" s="35" t="s">
        <v>68</v>
      </c>
      <c r="E147" s="35" t="s">
        <v>173</v>
      </c>
      <c r="F147" s="35"/>
      <c r="G147" s="36">
        <f>G149</f>
        <v>0</v>
      </c>
    </row>
    <row r="148" spans="1:7" ht="75.75" customHeight="1" hidden="1">
      <c r="A148" s="26" t="s">
        <v>333</v>
      </c>
      <c r="B148" s="7">
        <v>610</v>
      </c>
      <c r="C148" s="30" t="s">
        <v>96</v>
      </c>
      <c r="D148" s="28" t="s">
        <v>68</v>
      </c>
      <c r="E148" s="28" t="s">
        <v>321</v>
      </c>
      <c r="F148" s="28"/>
      <c r="G148" s="106">
        <f>G149</f>
        <v>0</v>
      </c>
    </row>
    <row r="149" spans="1:7" ht="36" customHeight="1" hidden="1">
      <c r="A149" s="26" t="s">
        <v>208</v>
      </c>
      <c r="B149" s="7">
        <v>610</v>
      </c>
      <c r="C149" s="30" t="s">
        <v>96</v>
      </c>
      <c r="D149" s="28" t="s">
        <v>68</v>
      </c>
      <c r="E149" s="28" t="s">
        <v>321</v>
      </c>
      <c r="F149" s="28" t="s">
        <v>75</v>
      </c>
      <c r="G149" s="106">
        <v>0</v>
      </c>
    </row>
    <row r="150" spans="1:7" ht="42.75" customHeight="1">
      <c r="A150" s="19" t="s">
        <v>456</v>
      </c>
      <c r="B150" s="8">
        <v>610</v>
      </c>
      <c r="C150" s="46" t="s">
        <v>96</v>
      </c>
      <c r="D150" s="35" t="s">
        <v>68</v>
      </c>
      <c r="E150" s="35" t="s">
        <v>457</v>
      </c>
      <c r="F150" s="35"/>
      <c r="G150" s="222">
        <f>G151</f>
        <v>19.2</v>
      </c>
    </row>
    <row r="151" spans="1:7" ht="45" customHeight="1">
      <c r="A151" s="26" t="s">
        <v>450</v>
      </c>
      <c r="B151" s="7">
        <v>610</v>
      </c>
      <c r="C151" s="30" t="s">
        <v>96</v>
      </c>
      <c r="D151" s="28" t="s">
        <v>68</v>
      </c>
      <c r="E151" s="28" t="s">
        <v>458</v>
      </c>
      <c r="F151" s="28"/>
      <c r="G151" s="106">
        <f>G152</f>
        <v>19.2</v>
      </c>
    </row>
    <row r="152" spans="1:7" ht="36" customHeight="1">
      <c r="A152" s="26" t="s">
        <v>208</v>
      </c>
      <c r="B152" s="7">
        <v>610</v>
      </c>
      <c r="C152" s="30" t="s">
        <v>96</v>
      </c>
      <c r="D152" s="28" t="s">
        <v>68</v>
      </c>
      <c r="E152" s="28" t="s">
        <v>458</v>
      </c>
      <c r="F152" s="28" t="s">
        <v>75</v>
      </c>
      <c r="G152" s="106">
        <v>19.2</v>
      </c>
    </row>
    <row r="153" spans="1:7" ht="45" customHeight="1">
      <c r="A153" s="19" t="s">
        <v>465</v>
      </c>
      <c r="B153" s="8">
        <v>610</v>
      </c>
      <c r="C153" s="46" t="s">
        <v>96</v>
      </c>
      <c r="D153" s="35" t="s">
        <v>68</v>
      </c>
      <c r="E153" s="35" t="s">
        <v>188</v>
      </c>
      <c r="F153" s="35"/>
      <c r="G153" s="222">
        <f>G154</f>
        <v>2918.1</v>
      </c>
    </row>
    <row r="154" spans="1:7" ht="47.25" customHeight="1">
      <c r="A154" s="26" t="s">
        <v>441</v>
      </c>
      <c r="B154" s="7">
        <v>610</v>
      </c>
      <c r="C154" s="30" t="s">
        <v>96</v>
      </c>
      <c r="D154" s="28" t="s">
        <v>68</v>
      </c>
      <c r="E154" s="28" t="s">
        <v>466</v>
      </c>
      <c r="F154" s="28"/>
      <c r="G154" s="106">
        <f>G155</f>
        <v>2918.1</v>
      </c>
    </row>
    <row r="155" spans="1:7" ht="36" customHeight="1">
      <c r="A155" s="26" t="s">
        <v>208</v>
      </c>
      <c r="B155" s="7">
        <v>610</v>
      </c>
      <c r="C155" s="30" t="s">
        <v>96</v>
      </c>
      <c r="D155" s="28" t="s">
        <v>68</v>
      </c>
      <c r="E155" s="28" t="s">
        <v>466</v>
      </c>
      <c r="F155" s="28" t="s">
        <v>75</v>
      </c>
      <c r="G155" s="106">
        <v>2918.1</v>
      </c>
    </row>
    <row r="156" spans="1:7" ht="28.5" customHeight="1">
      <c r="A156" s="196" t="s">
        <v>99</v>
      </c>
      <c r="B156" s="67" t="s">
        <v>56</v>
      </c>
      <c r="C156" s="197" t="s">
        <v>96</v>
      </c>
      <c r="D156" s="198" t="s">
        <v>73</v>
      </c>
      <c r="E156" s="198"/>
      <c r="F156" s="198"/>
      <c r="G156" s="212">
        <f>G157+G160+G180</f>
        <v>18541.6</v>
      </c>
    </row>
    <row r="157" spans="1:7" ht="57" customHeight="1">
      <c r="A157" s="214" t="s">
        <v>341</v>
      </c>
      <c r="B157" s="67">
        <v>610</v>
      </c>
      <c r="C157" s="197" t="s">
        <v>96</v>
      </c>
      <c r="D157" s="198" t="s">
        <v>73</v>
      </c>
      <c r="E157" s="198" t="s">
        <v>192</v>
      </c>
      <c r="F157" s="198"/>
      <c r="G157" s="212">
        <f>G158</f>
        <v>11121.3</v>
      </c>
    </row>
    <row r="158" spans="1:7" ht="75" customHeight="1">
      <c r="A158" s="210" t="s">
        <v>349</v>
      </c>
      <c r="B158" s="114" t="s">
        <v>56</v>
      </c>
      <c r="C158" s="115" t="s">
        <v>96</v>
      </c>
      <c r="D158" s="113" t="s">
        <v>73</v>
      </c>
      <c r="E158" s="113" t="s">
        <v>356</v>
      </c>
      <c r="F158" s="113"/>
      <c r="G158" s="223">
        <f>G159</f>
        <v>11121.3</v>
      </c>
    </row>
    <row r="159" spans="1:7" ht="33.75" customHeight="1">
      <c r="A159" s="26" t="s">
        <v>208</v>
      </c>
      <c r="B159" s="7" t="s">
        <v>56</v>
      </c>
      <c r="C159" s="30" t="s">
        <v>96</v>
      </c>
      <c r="D159" s="28" t="s">
        <v>73</v>
      </c>
      <c r="E159" s="28" t="s">
        <v>356</v>
      </c>
      <c r="F159" s="28" t="s">
        <v>75</v>
      </c>
      <c r="G159" s="51">
        <f>5707.7+533.9+1033.6+2200+638.2+492+515.9</f>
        <v>11121.3</v>
      </c>
    </row>
    <row r="160" spans="1:9" ht="52.5" customHeight="1">
      <c r="A160" s="196" t="s">
        <v>429</v>
      </c>
      <c r="B160" s="67">
        <v>610</v>
      </c>
      <c r="C160" s="197" t="s">
        <v>96</v>
      </c>
      <c r="D160" s="198" t="s">
        <v>73</v>
      </c>
      <c r="E160" s="198" t="s">
        <v>250</v>
      </c>
      <c r="F160" s="198"/>
      <c r="G160" s="212">
        <f>G161+G163+G165+G171+G167+G169</f>
        <v>7420.3</v>
      </c>
      <c r="H160" s="90"/>
      <c r="I160" s="88"/>
    </row>
    <row r="161" spans="1:7" ht="45" customHeight="1" hidden="1">
      <c r="A161" s="196" t="s">
        <v>322</v>
      </c>
      <c r="B161" s="8">
        <v>610</v>
      </c>
      <c r="C161" s="46" t="s">
        <v>96</v>
      </c>
      <c r="D161" s="35" t="s">
        <v>73</v>
      </c>
      <c r="E161" s="35" t="s">
        <v>323</v>
      </c>
      <c r="F161" s="35"/>
      <c r="G161" s="54">
        <f>G162</f>
        <v>0</v>
      </c>
    </row>
    <row r="162" spans="1:7" ht="36.75" customHeight="1" hidden="1">
      <c r="A162" s="26" t="s">
        <v>208</v>
      </c>
      <c r="B162" s="7">
        <v>610</v>
      </c>
      <c r="C162" s="30" t="s">
        <v>96</v>
      </c>
      <c r="D162" s="28" t="s">
        <v>73</v>
      </c>
      <c r="E162" s="28" t="s">
        <v>323</v>
      </c>
      <c r="F162" s="28" t="s">
        <v>75</v>
      </c>
      <c r="G162" s="106">
        <v>0</v>
      </c>
    </row>
    <row r="163" spans="1:7" ht="57" customHeight="1">
      <c r="A163" s="107" t="s">
        <v>320</v>
      </c>
      <c r="B163" s="108">
        <v>610</v>
      </c>
      <c r="C163" s="109" t="s">
        <v>96</v>
      </c>
      <c r="D163" s="110" t="s">
        <v>73</v>
      </c>
      <c r="E163" s="110" t="s">
        <v>419</v>
      </c>
      <c r="F163" s="110"/>
      <c r="G163" s="139">
        <f>G164</f>
        <v>3000</v>
      </c>
    </row>
    <row r="164" spans="1:7" ht="36.75" customHeight="1">
      <c r="A164" s="26" t="s">
        <v>208</v>
      </c>
      <c r="B164" s="7">
        <v>610</v>
      </c>
      <c r="C164" s="30" t="s">
        <v>96</v>
      </c>
      <c r="D164" s="28" t="s">
        <v>73</v>
      </c>
      <c r="E164" s="28" t="s">
        <v>419</v>
      </c>
      <c r="F164" s="28" t="s">
        <v>75</v>
      </c>
      <c r="G164" s="106">
        <v>3000</v>
      </c>
    </row>
    <row r="165" spans="1:7" ht="57" customHeight="1">
      <c r="A165" s="107" t="s">
        <v>325</v>
      </c>
      <c r="B165" s="108">
        <v>610</v>
      </c>
      <c r="C165" s="109" t="s">
        <v>96</v>
      </c>
      <c r="D165" s="110" t="s">
        <v>73</v>
      </c>
      <c r="E165" s="110" t="s">
        <v>418</v>
      </c>
      <c r="F165" s="110"/>
      <c r="G165" s="139">
        <f>G166</f>
        <v>93</v>
      </c>
    </row>
    <row r="166" spans="1:7" ht="36.75" customHeight="1">
      <c r="A166" s="26" t="s">
        <v>208</v>
      </c>
      <c r="B166" s="7">
        <v>610</v>
      </c>
      <c r="C166" s="30" t="s">
        <v>96</v>
      </c>
      <c r="D166" s="28" t="s">
        <v>73</v>
      </c>
      <c r="E166" s="28" t="s">
        <v>418</v>
      </c>
      <c r="F166" s="28" t="s">
        <v>75</v>
      </c>
      <c r="G166" s="106">
        <v>93</v>
      </c>
    </row>
    <row r="167" spans="1:7" ht="72" customHeight="1">
      <c r="A167" s="196" t="s">
        <v>459</v>
      </c>
      <c r="B167" s="67">
        <v>610</v>
      </c>
      <c r="C167" s="197" t="s">
        <v>96</v>
      </c>
      <c r="D167" s="198" t="s">
        <v>73</v>
      </c>
      <c r="E167" s="198" t="s">
        <v>460</v>
      </c>
      <c r="F167" s="198"/>
      <c r="G167" s="260">
        <f>G168</f>
        <v>283.6</v>
      </c>
    </row>
    <row r="168" spans="1:7" ht="36.75" customHeight="1">
      <c r="A168" s="26" t="s">
        <v>208</v>
      </c>
      <c r="B168" s="7">
        <v>610</v>
      </c>
      <c r="C168" s="30" t="s">
        <v>96</v>
      </c>
      <c r="D168" s="28" t="s">
        <v>73</v>
      </c>
      <c r="E168" s="28" t="s">
        <v>460</v>
      </c>
      <c r="F168" s="28" t="s">
        <v>75</v>
      </c>
      <c r="G168" s="106">
        <f>60+223.6</f>
        <v>283.6</v>
      </c>
    </row>
    <row r="169" spans="1:7" ht="84.75" customHeight="1">
      <c r="A169" s="196" t="s">
        <v>462</v>
      </c>
      <c r="B169" s="67">
        <v>610</v>
      </c>
      <c r="C169" s="197" t="s">
        <v>96</v>
      </c>
      <c r="D169" s="198" t="s">
        <v>73</v>
      </c>
      <c r="E169" s="198" t="s">
        <v>461</v>
      </c>
      <c r="F169" s="198"/>
      <c r="G169" s="260">
        <f>G170</f>
        <v>53.8</v>
      </c>
    </row>
    <row r="170" spans="1:7" ht="45.75" customHeight="1">
      <c r="A170" s="26" t="s">
        <v>208</v>
      </c>
      <c r="B170" s="7">
        <v>610</v>
      </c>
      <c r="C170" s="30" t="s">
        <v>96</v>
      </c>
      <c r="D170" s="28" t="s">
        <v>73</v>
      </c>
      <c r="E170" s="28" t="s">
        <v>461</v>
      </c>
      <c r="F170" s="28" t="s">
        <v>75</v>
      </c>
      <c r="G170" s="106">
        <f>24+29.8</f>
        <v>53.8</v>
      </c>
    </row>
    <row r="171" spans="1:7" ht="41.25" customHeight="1">
      <c r="A171" s="196" t="s">
        <v>251</v>
      </c>
      <c r="B171" s="67">
        <v>610</v>
      </c>
      <c r="C171" s="197" t="s">
        <v>96</v>
      </c>
      <c r="D171" s="198" t="s">
        <v>73</v>
      </c>
      <c r="E171" s="198" t="s">
        <v>252</v>
      </c>
      <c r="F171" s="198"/>
      <c r="G171" s="212">
        <f>G174+G176+G178+G172</f>
        <v>3989.9</v>
      </c>
    </row>
    <row r="172" spans="1:7" ht="26.25" customHeight="1">
      <c r="A172" s="107" t="s">
        <v>100</v>
      </c>
      <c r="B172" s="108">
        <v>610</v>
      </c>
      <c r="C172" s="109" t="s">
        <v>96</v>
      </c>
      <c r="D172" s="110" t="s">
        <v>73</v>
      </c>
      <c r="E172" s="110" t="s">
        <v>294</v>
      </c>
      <c r="F172" s="110"/>
      <c r="G172" s="137">
        <f>G173</f>
        <v>180</v>
      </c>
    </row>
    <row r="173" spans="1:7" ht="33.75" customHeight="1">
      <c r="A173" s="26" t="s">
        <v>208</v>
      </c>
      <c r="B173" s="7">
        <v>610</v>
      </c>
      <c r="C173" s="30" t="s">
        <v>96</v>
      </c>
      <c r="D173" s="28" t="s">
        <v>73</v>
      </c>
      <c r="E173" s="28" t="s">
        <v>294</v>
      </c>
      <c r="F173" s="28" t="s">
        <v>75</v>
      </c>
      <c r="G173" s="51">
        <v>180</v>
      </c>
    </row>
    <row r="174" spans="1:7" ht="21.75" customHeight="1">
      <c r="A174" s="107" t="s">
        <v>101</v>
      </c>
      <c r="B174" s="108" t="s">
        <v>56</v>
      </c>
      <c r="C174" s="109" t="s">
        <v>96</v>
      </c>
      <c r="D174" s="110" t="s">
        <v>73</v>
      </c>
      <c r="E174" s="110" t="s">
        <v>253</v>
      </c>
      <c r="F174" s="110"/>
      <c r="G174" s="139">
        <f>G175</f>
        <v>150</v>
      </c>
    </row>
    <row r="175" spans="1:7" ht="32.25" customHeight="1">
      <c r="A175" s="26" t="s">
        <v>208</v>
      </c>
      <c r="B175" s="7" t="s">
        <v>56</v>
      </c>
      <c r="C175" s="30" t="s">
        <v>96</v>
      </c>
      <c r="D175" s="28" t="s">
        <v>73</v>
      </c>
      <c r="E175" s="28" t="s">
        <v>253</v>
      </c>
      <c r="F175" s="28" t="s">
        <v>75</v>
      </c>
      <c r="G175" s="51">
        <v>150</v>
      </c>
    </row>
    <row r="176" spans="1:7" ht="19.5" customHeight="1">
      <c r="A176" s="107" t="s">
        <v>148</v>
      </c>
      <c r="B176" s="108" t="s">
        <v>56</v>
      </c>
      <c r="C176" s="109" t="s">
        <v>96</v>
      </c>
      <c r="D176" s="110" t="s">
        <v>73</v>
      </c>
      <c r="E176" s="110" t="s">
        <v>254</v>
      </c>
      <c r="F176" s="113"/>
      <c r="G176" s="137">
        <f>G177</f>
        <v>211.9</v>
      </c>
    </row>
    <row r="177" spans="1:7" ht="31.5" customHeight="1">
      <c r="A177" s="26" t="s">
        <v>208</v>
      </c>
      <c r="B177" s="7" t="s">
        <v>56</v>
      </c>
      <c r="C177" s="30" t="s">
        <v>96</v>
      </c>
      <c r="D177" s="28" t="s">
        <v>73</v>
      </c>
      <c r="E177" s="28" t="s">
        <v>254</v>
      </c>
      <c r="F177" s="28" t="s">
        <v>75</v>
      </c>
      <c r="G177" s="51">
        <v>211.9</v>
      </c>
    </row>
    <row r="178" spans="1:7" ht="23.25" customHeight="1">
      <c r="A178" s="138" t="s">
        <v>196</v>
      </c>
      <c r="B178" s="108">
        <v>610</v>
      </c>
      <c r="C178" s="109" t="s">
        <v>96</v>
      </c>
      <c r="D178" s="110" t="s">
        <v>73</v>
      </c>
      <c r="E178" s="110" t="s">
        <v>255</v>
      </c>
      <c r="F178" s="110"/>
      <c r="G178" s="118">
        <f>G179</f>
        <v>3448</v>
      </c>
    </row>
    <row r="179" spans="1:7" ht="30.75" customHeight="1">
      <c r="A179" s="26" t="s">
        <v>208</v>
      </c>
      <c r="B179" s="7">
        <v>610</v>
      </c>
      <c r="C179" s="30" t="s">
        <v>96</v>
      </c>
      <c r="D179" s="28" t="s">
        <v>73</v>
      </c>
      <c r="E179" s="28" t="s">
        <v>255</v>
      </c>
      <c r="F179" s="28" t="s">
        <v>75</v>
      </c>
      <c r="G179" s="49">
        <f>1451.7+1996.3</f>
        <v>3448</v>
      </c>
    </row>
    <row r="180" spans="1:7" ht="30" customHeight="1" hidden="1">
      <c r="A180" s="196" t="s">
        <v>124</v>
      </c>
      <c r="B180" s="8">
        <v>610</v>
      </c>
      <c r="C180" s="46" t="s">
        <v>96</v>
      </c>
      <c r="D180" s="35" t="s">
        <v>73</v>
      </c>
      <c r="E180" s="35" t="s">
        <v>173</v>
      </c>
      <c r="F180" s="35"/>
      <c r="G180" s="54">
        <f>G181+G183+G185</f>
        <v>0</v>
      </c>
    </row>
    <row r="181" spans="1:7" ht="48" customHeight="1" hidden="1">
      <c r="A181" s="107" t="s">
        <v>281</v>
      </c>
      <c r="B181" s="108">
        <v>610</v>
      </c>
      <c r="C181" s="109" t="s">
        <v>96</v>
      </c>
      <c r="D181" s="110" t="s">
        <v>73</v>
      </c>
      <c r="E181" s="110" t="s">
        <v>288</v>
      </c>
      <c r="F181" s="110"/>
      <c r="G181" s="139">
        <f>G182</f>
        <v>0</v>
      </c>
    </row>
    <row r="182" spans="1:7" ht="32.25" customHeight="1" hidden="1">
      <c r="A182" s="26" t="s">
        <v>208</v>
      </c>
      <c r="B182" s="7">
        <v>610</v>
      </c>
      <c r="C182" s="30" t="s">
        <v>96</v>
      </c>
      <c r="D182" s="28" t="s">
        <v>73</v>
      </c>
      <c r="E182" s="28" t="s">
        <v>288</v>
      </c>
      <c r="F182" s="28" t="s">
        <v>75</v>
      </c>
      <c r="G182" s="106">
        <v>0</v>
      </c>
    </row>
    <row r="183" spans="1:7" ht="45" customHeight="1" hidden="1">
      <c r="A183" s="107" t="s">
        <v>289</v>
      </c>
      <c r="B183" s="108">
        <v>610</v>
      </c>
      <c r="C183" s="109" t="s">
        <v>96</v>
      </c>
      <c r="D183" s="110" t="s">
        <v>73</v>
      </c>
      <c r="E183" s="110" t="s">
        <v>290</v>
      </c>
      <c r="F183" s="110"/>
      <c r="G183" s="139">
        <f>G184</f>
        <v>0</v>
      </c>
    </row>
    <row r="184" spans="1:7" ht="35.25" customHeight="1" hidden="1">
      <c r="A184" s="26" t="s">
        <v>208</v>
      </c>
      <c r="B184" s="7">
        <v>610</v>
      </c>
      <c r="C184" s="30" t="s">
        <v>96</v>
      </c>
      <c r="D184" s="28" t="s">
        <v>73</v>
      </c>
      <c r="E184" s="28" t="s">
        <v>290</v>
      </c>
      <c r="F184" s="28" t="s">
        <v>75</v>
      </c>
      <c r="G184" s="106">
        <v>0</v>
      </c>
    </row>
    <row r="185" spans="1:7" ht="54" customHeight="1" hidden="1">
      <c r="A185" s="107" t="s">
        <v>291</v>
      </c>
      <c r="B185" s="108">
        <v>610</v>
      </c>
      <c r="C185" s="109" t="s">
        <v>96</v>
      </c>
      <c r="D185" s="110" t="s">
        <v>73</v>
      </c>
      <c r="E185" s="110" t="s">
        <v>292</v>
      </c>
      <c r="F185" s="110"/>
      <c r="G185" s="139">
        <f>G186</f>
        <v>0</v>
      </c>
    </row>
    <row r="186" spans="1:7" ht="31.5" customHeight="1" hidden="1">
      <c r="A186" s="26" t="s">
        <v>208</v>
      </c>
      <c r="B186" s="7">
        <v>610</v>
      </c>
      <c r="C186" s="30" t="s">
        <v>96</v>
      </c>
      <c r="D186" s="28" t="s">
        <v>73</v>
      </c>
      <c r="E186" s="28" t="s">
        <v>292</v>
      </c>
      <c r="F186" s="28" t="s">
        <v>75</v>
      </c>
      <c r="G186" s="106">
        <v>0</v>
      </c>
    </row>
    <row r="187" spans="1:7" ht="39" customHeight="1">
      <c r="A187" s="107" t="s">
        <v>256</v>
      </c>
      <c r="B187" s="108">
        <v>610</v>
      </c>
      <c r="C187" s="109" t="s">
        <v>96</v>
      </c>
      <c r="D187" s="110" t="s">
        <v>96</v>
      </c>
      <c r="E187" s="110"/>
      <c r="F187" s="110"/>
      <c r="G187" s="111">
        <f>G188+G193</f>
        <v>479.3</v>
      </c>
    </row>
    <row r="188" spans="1:7" ht="82.5" hidden="1">
      <c r="A188" s="107" t="s">
        <v>374</v>
      </c>
      <c r="B188" s="108">
        <v>610</v>
      </c>
      <c r="C188" s="109" t="s">
        <v>96</v>
      </c>
      <c r="D188" s="110" t="s">
        <v>96</v>
      </c>
      <c r="E188" s="110" t="s">
        <v>370</v>
      </c>
      <c r="F188" s="110"/>
      <c r="G188" s="118">
        <f>G189+G191</f>
        <v>0</v>
      </c>
    </row>
    <row r="189" spans="1:7" ht="52.5" hidden="1">
      <c r="A189" s="26" t="s">
        <v>371</v>
      </c>
      <c r="B189" s="7">
        <v>610</v>
      </c>
      <c r="C189" s="30" t="s">
        <v>96</v>
      </c>
      <c r="D189" s="28" t="s">
        <v>96</v>
      </c>
      <c r="E189" s="28" t="s">
        <v>372</v>
      </c>
      <c r="F189" s="28"/>
      <c r="G189" s="49">
        <f>G190</f>
        <v>0</v>
      </c>
    </row>
    <row r="190" spans="1:7" ht="31.5" customHeight="1" hidden="1">
      <c r="A190" s="26" t="s">
        <v>208</v>
      </c>
      <c r="B190" s="7">
        <v>610</v>
      </c>
      <c r="C190" s="30" t="s">
        <v>96</v>
      </c>
      <c r="D190" s="28" t="s">
        <v>96</v>
      </c>
      <c r="E190" s="28" t="s">
        <v>372</v>
      </c>
      <c r="F190" s="28" t="s">
        <v>75</v>
      </c>
      <c r="G190" s="49">
        <v>0</v>
      </c>
    </row>
    <row r="191" spans="1:7" ht="69.75" customHeight="1" hidden="1">
      <c r="A191" s="107" t="s">
        <v>404</v>
      </c>
      <c r="B191" s="108">
        <v>610</v>
      </c>
      <c r="C191" s="109" t="s">
        <v>96</v>
      </c>
      <c r="D191" s="110" t="s">
        <v>96</v>
      </c>
      <c r="E191" s="110" t="s">
        <v>405</v>
      </c>
      <c r="F191" s="110"/>
      <c r="G191" s="118">
        <f>G192</f>
        <v>0</v>
      </c>
    </row>
    <row r="192" spans="1:7" ht="31.5" customHeight="1" hidden="1">
      <c r="A192" s="26" t="s">
        <v>208</v>
      </c>
      <c r="B192" s="114">
        <v>610</v>
      </c>
      <c r="C192" s="115" t="s">
        <v>96</v>
      </c>
      <c r="D192" s="113" t="s">
        <v>96</v>
      </c>
      <c r="E192" s="113" t="s">
        <v>405</v>
      </c>
      <c r="F192" s="113" t="s">
        <v>75</v>
      </c>
      <c r="G192" s="116">
        <v>0</v>
      </c>
    </row>
    <row r="193" spans="1:7" ht="26.25" customHeight="1">
      <c r="A193" s="196" t="s">
        <v>124</v>
      </c>
      <c r="B193" s="67">
        <v>610</v>
      </c>
      <c r="C193" s="197" t="s">
        <v>96</v>
      </c>
      <c r="D193" s="198" t="s">
        <v>96</v>
      </c>
      <c r="E193" s="198" t="s">
        <v>173</v>
      </c>
      <c r="F193" s="198"/>
      <c r="G193" s="212">
        <f>G194</f>
        <v>479.3</v>
      </c>
    </row>
    <row r="194" spans="1:7" ht="33.75" customHeight="1">
      <c r="A194" s="107" t="s">
        <v>257</v>
      </c>
      <c r="B194" s="108">
        <v>610</v>
      </c>
      <c r="C194" s="109" t="s">
        <v>96</v>
      </c>
      <c r="D194" s="110" t="s">
        <v>96</v>
      </c>
      <c r="E194" s="110" t="s">
        <v>357</v>
      </c>
      <c r="F194" s="110"/>
      <c r="G194" s="135">
        <f>G195</f>
        <v>479.3</v>
      </c>
    </row>
    <row r="195" spans="1:7" ht="35.25" customHeight="1">
      <c r="A195" s="221" t="s">
        <v>85</v>
      </c>
      <c r="B195" s="7" t="s">
        <v>56</v>
      </c>
      <c r="C195" s="30" t="s">
        <v>96</v>
      </c>
      <c r="D195" s="28" t="s">
        <v>96</v>
      </c>
      <c r="E195" s="28" t="s">
        <v>357</v>
      </c>
      <c r="F195" s="28" t="s">
        <v>86</v>
      </c>
      <c r="G195" s="47">
        <v>479.3</v>
      </c>
    </row>
    <row r="196" spans="1:7" ht="26.25" customHeight="1">
      <c r="A196" s="192" t="s">
        <v>102</v>
      </c>
      <c r="B196" s="144" t="s">
        <v>56</v>
      </c>
      <c r="C196" s="193" t="s">
        <v>103</v>
      </c>
      <c r="D196" s="194"/>
      <c r="E196" s="194"/>
      <c r="F196" s="194"/>
      <c r="G196" s="248">
        <f>G197</f>
        <v>160</v>
      </c>
    </row>
    <row r="197" spans="1:7" ht="21" customHeight="1">
      <c r="A197" s="196" t="s">
        <v>242</v>
      </c>
      <c r="B197" s="67" t="s">
        <v>56</v>
      </c>
      <c r="C197" s="197" t="s">
        <v>103</v>
      </c>
      <c r="D197" s="198" t="s">
        <v>103</v>
      </c>
      <c r="E197" s="198"/>
      <c r="F197" s="198"/>
      <c r="G197" s="212">
        <f>G198</f>
        <v>160</v>
      </c>
    </row>
    <row r="198" spans="1:7" ht="20.25" customHeight="1">
      <c r="A198" s="107" t="s">
        <v>124</v>
      </c>
      <c r="B198" s="108" t="s">
        <v>56</v>
      </c>
      <c r="C198" s="109" t="s">
        <v>103</v>
      </c>
      <c r="D198" s="110" t="s">
        <v>103</v>
      </c>
      <c r="E198" s="110" t="s">
        <v>173</v>
      </c>
      <c r="F198" s="110"/>
      <c r="G198" s="111">
        <f>G199</f>
        <v>160</v>
      </c>
    </row>
    <row r="199" spans="1:7" ht="33" customHeight="1">
      <c r="A199" s="107" t="s">
        <v>144</v>
      </c>
      <c r="B199" s="108" t="s">
        <v>56</v>
      </c>
      <c r="C199" s="109" t="s">
        <v>103</v>
      </c>
      <c r="D199" s="110" t="s">
        <v>103</v>
      </c>
      <c r="E199" s="110" t="s">
        <v>197</v>
      </c>
      <c r="F199" s="110"/>
      <c r="G199" s="111">
        <f>G200</f>
        <v>160</v>
      </c>
    </row>
    <row r="200" spans="1:7" ht="25.5" customHeight="1">
      <c r="A200" s="26" t="s">
        <v>104</v>
      </c>
      <c r="B200" s="7" t="s">
        <v>56</v>
      </c>
      <c r="C200" s="30" t="s">
        <v>103</v>
      </c>
      <c r="D200" s="28" t="s">
        <v>103</v>
      </c>
      <c r="E200" s="28" t="s">
        <v>198</v>
      </c>
      <c r="F200" s="28"/>
      <c r="G200" s="31">
        <f>G201+G202</f>
        <v>160</v>
      </c>
    </row>
    <row r="201" spans="1:7" ht="32.25" customHeight="1">
      <c r="A201" s="26" t="s">
        <v>208</v>
      </c>
      <c r="B201" s="7" t="s">
        <v>56</v>
      </c>
      <c r="C201" s="30" t="s">
        <v>103</v>
      </c>
      <c r="D201" s="28" t="s">
        <v>103</v>
      </c>
      <c r="E201" s="28" t="s">
        <v>198</v>
      </c>
      <c r="F201" s="28" t="s">
        <v>75</v>
      </c>
      <c r="G201" s="31">
        <v>134</v>
      </c>
    </row>
    <row r="202" spans="1:7" ht="21" customHeight="1">
      <c r="A202" s="26" t="s">
        <v>107</v>
      </c>
      <c r="B202" s="7" t="s">
        <v>56</v>
      </c>
      <c r="C202" s="30" t="s">
        <v>103</v>
      </c>
      <c r="D202" s="28" t="s">
        <v>103</v>
      </c>
      <c r="E202" s="28" t="s">
        <v>198</v>
      </c>
      <c r="F202" s="28" t="s">
        <v>108</v>
      </c>
      <c r="G202" s="31">
        <v>26</v>
      </c>
    </row>
    <row r="203" spans="1:7" ht="24" customHeight="1">
      <c r="A203" s="192" t="s">
        <v>105</v>
      </c>
      <c r="B203" s="144" t="s">
        <v>56</v>
      </c>
      <c r="C203" s="193" t="s">
        <v>93</v>
      </c>
      <c r="D203" s="194"/>
      <c r="E203" s="194"/>
      <c r="F203" s="194"/>
      <c r="G203" s="195">
        <f>G204+G211</f>
        <v>4947.4</v>
      </c>
    </row>
    <row r="204" spans="1:9" ht="19.5" customHeight="1">
      <c r="A204" s="224" t="s">
        <v>106</v>
      </c>
      <c r="B204" s="67" t="s">
        <v>56</v>
      </c>
      <c r="C204" s="203" t="s">
        <v>93</v>
      </c>
      <c r="D204" s="203" t="s">
        <v>66</v>
      </c>
      <c r="E204" s="225"/>
      <c r="F204" s="225"/>
      <c r="G204" s="199">
        <f>G205</f>
        <v>4467.4</v>
      </c>
      <c r="I204" s="88"/>
    </row>
    <row r="205" spans="1:9" ht="61.5" customHeight="1">
      <c r="A205" s="196" t="s">
        <v>415</v>
      </c>
      <c r="B205" s="67">
        <v>610</v>
      </c>
      <c r="C205" s="197" t="s">
        <v>93</v>
      </c>
      <c r="D205" s="198" t="s">
        <v>66</v>
      </c>
      <c r="E205" s="198" t="s">
        <v>370</v>
      </c>
      <c r="F205" s="225"/>
      <c r="G205" s="199">
        <f>G206</f>
        <v>4467.4</v>
      </c>
      <c r="I205" s="88"/>
    </row>
    <row r="206" spans="1:9" ht="60.75" customHeight="1">
      <c r="A206" s="26" t="s">
        <v>421</v>
      </c>
      <c r="B206" s="7">
        <v>610</v>
      </c>
      <c r="C206" s="30" t="s">
        <v>93</v>
      </c>
      <c r="D206" s="28" t="s">
        <v>66</v>
      </c>
      <c r="E206" s="28" t="s">
        <v>424</v>
      </c>
      <c r="F206" s="226"/>
      <c r="G206" s="31">
        <f>G207+G209</f>
        <v>4467.4</v>
      </c>
      <c r="I206" s="88"/>
    </row>
    <row r="207" spans="1:9" ht="39" customHeight="1">
      <c r="A207" s="229" t="s">
        <v>464</v>
      </c>
      <c r="B207" s="261">
        <v>610</v>
      </c>
      <c r="C207" s="262" t="s">
        <v>93</v>
      </c>
      <c r="D207" s="263" t="s">
        <v>66</v>
      </c>
      <c r="E207" s="263" t="s">
        <v>423</v>
      </c>
      <c r="F207" s="264"/>
      <c r="G207" s="265">
        <f>G208</f>
        <v>2733.6</v>
      </c>
      <c r="I207" s="88"/>
    </row>
    <row r="208" spans="1:9" ht="31.5" customHeight="1">
      <c r="A208" s="26" t="s">
        <v>107</v>
      </c>
      <c r="B208" s="7">
        <v>610</v>
      </c>
      <c r="C208" s="30" t="s">
        <v>93</v>
      </c>
      <c r="D208" s="28" t="s">
        <v>66</v>
      </c>
      <c r="E208" s="28" t="s">
        <v>423</v>
      </c>
      <c r="F208" s="201" t="s">
        <v>108</v>
      </c>
      <c r="G208" s="31">
        <v>2733.6</v>
      </c>
      <c r="I208" s="88"/>
    </row>
    <row r="209" spans="1:7" ht="42" customHeight="1">
      <c r="A209" s="229" t="s">
        <v>463</v>
      </c>
      <c r="B209" s="261">
        <v>610</v>
      </c>
      <c r="C209" s="262" t="s">
        <v>93</v>
      </c>
      <c r="D209" s="263" t="s">
        <v>66</v>
      </c>
      <c r="E209" s="263" t="s">
        <v>422</v>
      </c>
      <c r="F209" s="264"/>
      <c r="G209" s="265">
        <f>G210</f>
        <v>1733.8</v>
      </c>
    </row>
    <row r="210" spans="1:7" ht="23.25" customHeight="1">
      <c r="A210" s="26" t="s">
        <v>107</v>
      </c>
      <c r="B210" s="7">
        <v>610</v>
      </c>
      <c r="C210" s="30" t="s">
        <v>93</v>
      </c>
      <c r="D210" s="28" t="s">
        <v>66</v>
      </c>
      <c r="E210" s="28" t="s">
        <v>422</v>
      </c>
      <c r="F210" s="201" t="s">
        <v>108</v>
      </c>
      <c r="G210" s="31">
        <v>1733.8</v>
      </c>
    </row>
    <row r="211" spans="1:7" ht="28.5" customHeight="1">
      <c r="A211" s="196" t="s">
        <v>109</v>
      </c>
      <c r="B211" s="67" t="s">
        <v>56</v>
      </c>
      <c r="C211" s="197" t="s">
        <v>93</v>
      </c>
      <c r="D211" s="198" t="s">
        <v>73</v>
      </c>
      <c r="E211" s="198"/>
      <c r="F211" s="198"/>
      <c r="G211" s="212">
        <f>G212+G215</f>
        <v>480</v>
      </c>
    </row>
    <row r="212" spans="1:7" ht="34.5" customHeight="1">
      <c r="A212" s="196" t="s">
        <v>127</v>
      </c>
      <c r="B212" s="67" t="s">
        <v>56</v>
      </c>
      <c r="C212" s="197" t="s">
        <v>93</v>
      </c>
      <c r="D212" s="198" t="s">
        <v>73</v>
      </c>
      <c r="E212" s="198" t="s">
        <v>177</v>
      </c>
      <c r="F212" s="198"/>
      <c r="G212" s="199">
        <f>G213</f>
        <v>408</v>
      </c>
    </row>
    <row r="213" spans="1:7" ht="74.25" customHeight="1">
      <c r="A213" s="107" t="s">
        <v>150</v>
      </c>
      <c r="B213" s="108">
        <v>610</v>
      </c>
      <c r="C213" s="109" t="s">
        <v>93</v>
      </c>
      <c r="D213" s="110" t="s">
        <v>73</v>
      </c>
      <c r="E213" s="110" t="s">
        <v>5</v>
      </c>
      <c r="F213" s="110"/>
      <c r="G213" s="111">
        <f>G214</f>
        <v>408</v>
      </c>
    </row>
    <row r="214" spans="1:7" ht="27" customHeight="1">
      <c r="A214" s="26" t="s">
        <v>107</v>
      </c>
      <c r="B214" s="7">
        <v>610</v>
      </c>
      <c r="C214" s="30" t="s">
        <v>93</v>
      </c>
      <c r="D214" s="28" t="s">
        <v>73</v>
      </c>
      <c r="E214" s="28" t="s">
        <v>5</v>
      </c>
      <c r="F214" s="28" t="s">
        <v>108</v>
      </c>
      <c r="G214" s="31">
        <v>408</v>
      </c>
    </row>
    <row r="215" spans="1:7" ht="30.75" customHeight="1">
      <c r="A215" s="227" t="s">
        <v>124</v>
      </c>
      <c r="B215" s="67">
        <v>610</v>
      </c>
      <c r="C215" s="197" t="s">
        <v>93</v>
      </c>
      <c r="D215" s="198" t="s">
        <v>73</v>
      </c>
      <c r="E215" s="198" t="s">
        <v>173</v>
      </c>
      <c r="F215" s="198"/>
      <c r="G215" s="212">
        <f>G220+G216+G218</f>
        <v>72</v>
      </c>
    </row>
    <row r="216" spans="1:7" ht="83.25" customHeight="1" hidden="1">
      <c r="A216" s="228" t="s">
        <v>215</v>
      </c>
      <c r="B216" s="7">
        <v>610</v>
      </c>
      <c r="C216" s="30" t="s">
        <v>93</v>
      </c>
      <c r="D216" s="28" t="s">
        <v>73</v>
      </c>
      <c r="E216" s="28" t="s">
        <v>216</v>
      </c>
      <c r="F216" s="28"/>
      <c r="G216" s="51">
        <f>G217</f>
        <v>0</v>
      </c>
    </row>
    <row r="217" spans="1:7" ht="26.25" hidden="1">
      <c r="A217" s="26" t="s">
        <v>208</v>
      </c>
      <c r="B217" s="7">
        <v>610</v>
      </c>
      <c r="C217" s="30" t="s">
        <v>93</v>
      </c>
      <c r="D217" s="28" t="s">
        <v>73</v>
      </c>
      <c r="E217" s="28" t="s">
        <v>216</v>
      </c>
      <c r="F217" s="28" t="s">
        <v>75</v>
      </c>
      <c r="G217" s="51">
        <v>0</v>
      </c>
    </row>
    <row r="218" spans="1:7" ht="66" hidden="1">
      <c r="A218" s="26" t="s">
        <v>217</v>
      </c>
      <c r="B218" s="7">
        <v>610</v>
      </c>
      <c r="C218" s="30" t="s">
        <v>93</v>
      </c>
      <c r="D218" s="28" t="s">
        <v>73</v>
      </c>
      <c r="E218" s="28" t="s">
        <v>218</v>
      </c>
      <c r="F218" s="28"/>
      <c r="G218" s="51">
        <f>G219</f>
        <v>0</v>
      </c>
    </row>
    <row r="219" spans="1:7" ht="26.25" hidden="1">
      <c r="A219" s="26" t="s">
        <v>208</v>
      </c>
      <c r="B219" s="7">
        <v>610</v>
      </c>
      <c r="C219" s="30" t="s">
        <v>93</v>
      </c>
      <c r="D219" s="28" t="s">
        <v>73</v>
      </c>
      <c r="E219" s="28" t="s">
        <v>218</v>
      </c>
      <c r="F219" s="28" t="s">
        <v>75</v>
      </c>
      <c r="G219" s="51">
        <v>0</v>
      </c>
    </row>
    <row r="220" spans="1:7" ht="30" customHeight="1">
      <c r="A220" s="19" t="s">
        <v>110</v>
      </c>
      <c r="B220" s="8" t="s">
        <v>56</v>
      </c>
      <c r="C220" s="46" t="s">
        <v>93</v>
      </c>
      <c r="D220" s="35" t="s">
        <v>73</v>
      </c>
      <c r="E220" s="35" t="s">
        <v>6</v>
      </c>
      <c r="F220" s="35"/>
      <c r="G220" s="36">
        <f>G221</f>
        <v>72</v>
      </c>
    </row>
    <row r="221" spans="1:7" ht="33" customHeight="1">
      <c r="A221" s="26" t="s">
        <v>143</v>
      </c>
      <c r="B221" s="7" t="s">
        <v>56</v>
      </c>
      <c r="C221" s="30" t="s">
        <v>93</v>
      </c>
      <c r="D221" s="28" t="s">
        <v>73</v>
      </c>
      <c r="E221" s="28" t="s">
        <v>7</v>
      </c>
      <c r="F221" s="28"/>
      <c r="G221" s="31">
        <f>G222</f>
        <v>72</v>
      </c>
    </row>
    <row r="222" spans="1:7" ht="21.75" customHeight="1">
      <c r="A222" s="26" t="s">
        <v>107</v>
      </c>
      <c r="B222" s="7" t="s">
        <v>56</v>
      </c>
      <c r="C222" s="30" t="s">
        <v>93</v>
      </c>
      <c r="D222" s="28" t="s">
        <v>73</v>
      </c>
      <c r="E222" s="28" t="s">
        <v>7</v>
      </c>
      <c r="F222" s="28" t="s">
        <v>108</v>
      </c>
      <c r="G222" s="51">
        <v>72</v>
      </c>
    </row>
    <row r="223" spans="1:7" ht="24" customHeight="1">
      <c r="A223" s="192" t="s">
        <v>111</v>
      </c>
      <c r="B223" s="144" t="s">
        <v>56</v>
      </c>
      <c r="C223" s="193" t="s">
        <v>84</v>
      </c>
      <c r="D223" s="194"/>
      <c r="E223" s="194"/>
      <c r="F223" s="194"/>
      <c r="G223" s="247">
        <f>G224</f>
        <v>200</v>
      </c>
    </row>
    <row r="224" spans="1:7" ht="27.75" customHeight="1">
      <c r="A224" s="196" t="s">
        <v>112</v>
      </c>
      <c r="B224" s="67" t="s">
        <v>56</v>
      </c>
      <c r="C224" s="197" t="s">
        <v>84</v>
      </c>
      <c r="D224" s="198" t="s">
        <v>66</v>
      </c>
      <c r="E224" s="198"/>
      <c r="F224" s="198"/>
      <c r="G224" s="212">
        <f>G225</f>
        <v>200</v>
      </c>
    </row>
    <row r="225" spans="1:7" ht="28.5" customHeight="1">
      <c r="A225" s="136" t="s">
        <v>124</v>
      </c>
      <c r="B225" s="108" t="s">
        <v>56</v>
      </c>
      <c r="C225" s="109" t="s">
        <v>84</v>
      </c>
      <c r="D225" s="110" t="s">
        <v>66</v>
      </c>
      <c r="E225" s="110" t="s">
        <v>173</v>
      </c>
      <c r="F225" s="110"/>
      <c r="G225" s="137">
        <f>G227+G229</f>
        <v>200</v>
      </c>
    </row>
    <row r="226" spans="1:7" ht="27">
      <c r="A226" s="107" t="s">
        <v>144</v>
      </c>
      <c r="B226" s="108" t="s">
        <v>56</v>
      </c>
      <c r="C226" s="109" t="s">
        <v>84</v>
      </c>
      <c r="D226" s="110" t="s">
        <v>66</v>
      </c>
      <c r="E226" s="110" t="s">
        <v>197</v>
      </c>
      <c r="F226" s="110"/>
      <c r="G226" s="137">
        <f>G227</f>
        <v>200</v>
      </c>
    </row>
    <row r="227" spans="1:7" ht="21" customHeight="1">
      <c r="A227" s="27" t="s">
        <v>135</v>
      </c>
      <c r="B227" s="7" t="s">
        <v>56</v>
      </c>
      <c r="C227" s="30" t="s">
        <v>84</v>
      </c>
      <c r="D227" s="28" t="s">
        <v>66</v>
      </c>
      <c r="E227" s="28" t="s">
        <v>8</v>
      </c>
      <c r="F227" s="28"/>
      <c r="G227" s="51">
        <f>G228</f>
        <v>200</v>
      </c>
    </row>
    <row r="228" spans="1:8" ht="25.5">
      <c r="A228" s="26" t="s">
        <v>208</v>
      </c>
      <c r="B228" s="7" t="s">
        <v>56</v>
      </c>
      <c r="C228" s="28" t="s">
        <v>84</v>
      </c>
      <c r="D228" s="28" t="s">
        <v>66</v>
      </c>
      <c r="E228" s="28" t="s">
        <v>8</v>
      </c>
      <c r="F228" s="28" t="s">
        <v>75</v>
      </c>
      <c r="G228" s="51">
        <v>200</v>
      </c>
      <c r="H228" s="88"/>
    </row>
    <row r="229" spans="1:8" ht="32.25" customHeight="1" hidden="1">
      <c r="A229" s="136" t="s">
        <v>400</v>
      </c>
      <c r="B229" s="108" t="s">
        <v>56</v>
      </c>
      <c r="C229" s="109" t="s">
        <v>84</v>
      </c>
      <c r="D229" s="110" t="s">
        <v>66</v>
      </c>
      <c r="E229" s="110" t="s">
        <v>401</v>
      </c>
      <c r="F229" s="110"/>
      <c r="G229" s="137">
        <f>G230</f>
        <v>0</v>
      </c>
      <c r="H229" s="88"/>
    </row>
    <row r="230" spans="1:7" ht="38.25" customHeight="1" hidden="1">
      <c r="A230" s="26" t="s">
        <v>208</v>
      </c>
      <c r="B230" s="7" t="s">
        <v>56</v>
      </c>
      <c r="C230" s="28" t="s">
        <v>84</v>
      </c>
      <c r="D230" s="28" t="s">
        <v>66</v>
      </c>
      <c r="E230" s="28" t="s">
        <v>401</v>
      </c>
      <c r="F230" s="28" t="s">
        <v>75</v>
      </c>
      <c r="G230" s="51">
        <v>0</v>
      </c>
    </row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</sheetData>
  <sheetProtection selectLockedCells="1" selectUnlockedCells="1"/>
  <autoFilter ref="B10:F128"/>
  <mergeCells count="10">
    <mergeCell ref="A3:G3"/>
    <mergeCell ref="A2:G2"/>
    <mergeCell ref="A1:G1"/>
    <mergeCell ref="A5:A8"/>
    <mergeCell ref="B5:B8"/>
    <mergeCell ref="C5:C8"/>
    <mergeCell ref="D5:D8"/>
    <mergeCell ref="E5:E8"/>
    <mergeCell ref="F5:F8"/>
    <mergeCell ref="G5:G8"/>
  </mergeCells>
  <printOptions/>
  <pageMargins left="0.35433070866141736" right="0.35433070866141736" top="0.3937007874015748" bottom="0.3937007874015748" header="0.31496062992125984" footer="0.31496062992125984"/>
  <pageSetup fitToHeight="96" fitToWidth="1" horizontalDpi="600" verticalDpi="600" orientation="portrait" paperSize="9" scale="94" r:id="rId3"/>
  <rowBreaks count="2" manualBreakCount="2">
    <brk id="66" max="255" man="1"/>
    <brk id="9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110" zoomScaleSheetLayoutView="110" zoomScalePageLayoutView="0" workbookViewId="0" topLeftCell="A1">
      <selection activeCell="A2" sqref="A2:H2"/>
    </sheetView>
  </sheetViews>
  <sheetFormatPr defaultColWidth="9.00390625" defaultRowHeight="12.75"/>
  <cols>
    <col min="1" max="1" width="65.375" style="9" customWidth="1"/>
    <col min="2" max="2" width="7.50390625" style="10" customWidth="1"/>
    <col min="3" max="3" width="5.375" style="9" customWidth="1"/>
    <col min="4" max="4" width="5.50390625" style="9" customWidth="1"/>
    <col min="5" max="5" width="12.50390625" style="9" hidden="1" customWidth="1"/>
    <col min="6" max="6" width="6.50390625" style="9" hidden="1" customWidth="1"/>
    <col min="7" max="7" width="15.625" style="9" customWidth="1"/>
    <col min="8" max="8" width="0.37109375" style="0" customWidth="1"/>
  </cols>
  <sheetData>
    <row r="1" spans="1:8" ht="81.75" customHeight="1">
      <c r="A1" s="276" t="s">
        <v>467</v>
      </c>
      <c r="B1" s="276"/>
      <c r="C1" s="276"/>
      <c r="D1" s="276"/>
      <c r="E1" s="276"/>
      <c r="F1" s="276"/>
      <c r="G1" s="276"/>
      <c r="H1" s="284"/>
    </row>
    <row r="2" spans="1:8" ht="66" customHeight="1">
      <c r="A2" s="275" t="s">
        <v>425</v>
      </c>
      <c r="B2" s="275"/>
      <c r="C2" s="275"/>
      <c r="D2" s="275"/>
      <c r="E2" s="275"/>
      <c r="F2" s="275"/>
      <c r="G2" s="275"/>
      <c r="H2" s="283"/>
    </row>
    <row r="3" ht="12.75">
      <c r="G3" s="40" t="s">
        <v>199</v>
      </c>
    </row>
    <row r="4" spans="1:7" ht="25.5" customHeight="1">
      <c r="A4" s="285" t="s">
        <v>57</v>
      </c>
      <c r="B4" s="286" t="s">
        <v>58</v>
      </c>
      <c r="C4" s="287" t="s">
        <v>59</v>
      </c>
      <c r="D4" s="287" t="s">
        <v>60</v>
      </c>
      <c r="E4" s="287" t="s">
        <v>61</v>
      </c>
      <c r="F4" s="287" t="s">
        <v>62</v>
      </c>
      <c r="G4" s="288" t="s">
        <v>412</v>
      </c>
    </row>
    <row r="5" spans="1:7" ht="12.75" customHeight="1">
      <c r="A5" s="285"/>
      <c r="B5" s="286"/>
      <c r="C5" s="287"/>
      <c r="D5" s="287"/>
      <c r="E5" s="287"/>
      <c r="F5" s="287"/>
      <c r="G5" s="288"/>
    </row>
    <row r="6" spans="1:7" ht="12.75">
      <c r="A6" s="285"/>
      <c r="B6" s="286"/>
      <c r="C6" s="287"/>
      <c r="D6" s="287"/>
      <c r="E6" s="287"/>
      <c r="F6" s="287"/>
      <c r="G6" s="288"/>
    </row>
    <row r="7" spans="1:7" ht="12.75">
      <c r="A7" s="285"/>
      <c r="B7" s="286"/>
      <c r="C7" s="287"/>
      <c r="D7" s="287"/>
      <c r="E7" s="287"/>
      <c r="F7" s="287"/>
      <c r="G7" s="288"/>
    </row>
    <row r="8" spans="1:7" ht="12.75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9">
        <v>5</v>
      </c>
    </row>
    <row r="9" spans="1:7" ht="13.5" customHeight="1">
      <c r="A9" s="16"/>
      <c r="B9" s="17"/>
      <c r="C9" s="18"/>
      <c r="D9" s="18"/>
      <c r="E9" s="18"/>
      <c r="F9" s="18"/>
      <c r="G9" s="19"/>
    </row>
    <row r="10" spans="1:7" ht="21" customHeight="1">
      <c r="A10" s="162" t="s">
        <v>63</v>
      </c>
      <c r="B10" s="162"/>
      <c r="C10" s="230"/>
      <c r="D10" s="231"/>
      <c r="E10" s="231"/>
      <c r="F10" s="231"/>
      <c r="G10" s="186">
        <f>G13+G24+G26+G30+G33+G46+G48+G51</f>
        <v>67795.59999999999</v>
      </c>
    </row>
    <row r="11" spans="1:7" ht="42" customHeight="1">
      <c r="A11" s="144" t="s">
        <v>367</v>
      </c>
      <c r="B11" s="144">
        <v>610</v>
      </c>
      <c r="C11" s="252"/>
      <c r="D11" s="253"/>
      <c r="E11" s="253"/>
      <c r="F11" s="253"/>
      <c r="G11" s="195">
        <f>G10</f>
        <v>67795.59999999999</v>
      </c>
    </row>
    <row r="12" spans="1:7" s="5" customFormat="1" ht="21" customHeight="1">
      <c r="A12" s="20" t="s">
        <v>64</v>
      </c>
      <c r="B12" s="21"/>
      <c r="C12" s="22"/>
      <c r="D12" s="23"/>
      <c r="E12" s="24"/>
      <c r="F12" s="24"/>
      <c r="G12" s="25"/>
    </row>
    <row r="13" spans="1:7" ht="21.75" customHeight="1">
      <c r="A13" s="200" t="s">
        <v>65</v>
      </c>
      <c r="B13" s="232" t="s">
        <v>56</v>
      </c>
      <c r="C13" s="233" t="s">
        <v>66</v>
      </c>
      <c r="D13" s="234"/>
      <c r="E13" s="234"/>
      <c r="F13" s="234"/>
      <c r="G13" s="235">
        <f>SUM(G14:G23)</f>
        <v>25190.600000000002</v>
      </c>
    </row>
    <row r="14" spans="1:7" ht="27">
      <c r="A14" s="210" t="s">
        <v>67</v>
      </c>
      <c r="B14" s="114" t="s">
        <v>56</v>
      </c>
      <c r="C14" s="115" t="s">
        <v>66</v>
      </c>
      <c r="D14" s="115" t="s">
        <v>68</v>
      </c>
      <c r="E14" s="113"/>
      <c r="F14" s="113"/>
      <c r="G14" s="211">
        <f>Приложение2!G18</f>
        <v>3420.1</v>
      </c>
    </row>
    <row r="15" spans="1:7" ht="57" customHeight="1">
      <c r="A15" s="210" t="s">
        <v>72</v>
      </c>
      <c r="B15" s="114" t="s">
        <v>56</v>
      </c>
      <c r="C15" s="115" t="s">
        <v>66</v>
      </c>
      <c r="D15" s="113" t="s">
        <v>73</v>
      </c>
      <c r="E15" s="113"/>
      <c r="F15" s="113"/>
      <c r="G15" s="211">
        <f>Приложение2!G23</f>
        <v>240</v>
      </c>
    </row>
    <row r="16" spans="1:7" ht="13.5" hidden="1">
      <c r="A16" s="210" t="s">
        <v>207</v>
      </c>
      <c r="B16" s="114" t="s">
        <v>56</v>
      </c>
      <c r="C16" s="115" t="s">
        <v>66</v>
      </c>
      <c r="D16" s="113" t="s">
        <v>73</v>
      </c>
      <c r="E16" s="113" t="s">
        <v>169</v>
      </c>
      <c r="F16" s="113"/>
      <c r="G16" s="211">
        <f>G17</f>
        <v>0</v>
      </c>
    </row>
    <row r="17" spans="1:7" ht="27" hidden="1">
      <c r="A17" s="210" t="s">
        <v>121</v>
      </c>
      <c r="B17" s="114" t="s">
        <v>56</v>
      </c>
      <c r="C17" s="115" t="s">
        <v>66</v>
      </c>
      <c r="D17" s="113" t="s">
        <v>73</v>
      </c>
      <c r="E17" s="113" t="s">
        <v>170</v>
      </c>
      <c r="F17" s="113"/>
      <c r="G17" s="211">
        <f>G18</f>
        <v>0</v>
      </c>
    </row>
    <row r="18" spans="1:7" s="5" customFormat="1" ht="27" hidden="1">
      <c r="A18" s="210" t="s">
        <v>208</v>
      </c>
      <c r="B18" s="114" t="s">
        <v>56</v>
      </c>
      <c r="C18" s="115" t="s">
        <v>66</v>
      </c>
      <c r="D18" s="113" t="s">
        <v>73</v>
      </c>
      <c r="E18" s="113" t="s">
        <v>170</v>
      </c>
      <c r="F18" s="113" t="s">
        <v>75</v>
      </c>
      <c r="G18" s="236">
        <v>0</v>
      </c>
    </row>
    <row r="19" spans="1:7" ht="60.75" customHeight="1">
      <c r="A19" s="210" t="s">
        <v>76</v>
      </c>
      <c r="B19" s="114" t="s">
        <v>56</v>
      </c>
      <c r="C19" s="115" t="s">
        <v>66</v>
      </c>
      <c r="D19" s="113" t="s">
        <v>77</v>
      </c>
      <c r="E19" s="113"/>
      <c r="F19" s="113"/>
      <c r="G19" s="211">
        <f>Приложение2!G27</f>
        <v>19410.4</v>
      </c>
    </row>
    <row r="20" spans="1:7" ht="35.25" customHeight="1">
      <c r="A20" s="210" t="s">
        <v>78</v>
      </c>
      <c r="B20" s="114" t="s">
        <v>56</v>
      </c>
      <c r="C20" s="115" t="s">
        <v>66</v>
      </c>
      <c r="D20" s="113" t="s">
        <v>79</v>
      </c>
      <c r="E20" s="113"/>
      <c r="F20" s="113"/>
      <c r="G20" s="211">
        <f>Приложение2!G40</f>
        <v>560.9</v>
      </c>
    </row>
    <row r="21" spans="1:7" ht="27.75" customHeight="1" hidden="1">
      <c r="A21" s="210" t="s">
        <v>373</v>
      </c>
      <c r="B21" s="114" t="s">
        <v>56</v>
      </c>
      <c r="C21" s="115" t="s">
        <v>66</v>
      </c>
      <c r="D21" s="113" t="s">
        <v>103</v>
      </c>
      <c r="E21" s="113"/>
      <c r="F21" s="113"/>
      <c r="G21" s="211">
        <f>Приложение2!G41</f>
        <v>0</v>
      </c>
    </row>
    <row r="22" spans="1:7" ht="25.5" customHeight="1">
      <c r="A22" s="237" t="s">
        <v>83</v>
      </c>
      <c r="B22" s="238" t="s">
        <v>56</v>
      </c>
      <c r="C22" s="238" t="s">
        <v>66</v>
      </c>
      <c r="D22" s="238" t="s">
        <v>84</v>
      </c>
      <c r="E22" s="238"/>
      <c r="F22" s="238"/>
      <c r="G22" s="211">
        <f>Приложение2!G49</f>
        <v>100</v>
      </c>
    </row>
    <row r="23" spans="1:7" ht="24.75" customHeight="1">
      <c r="A23" s="210" t="s">
        <v>87</v>
      </c>
      <c r="B23" s="114" t="s">
        <v>56</v>
      </c>
      <c r="C23" s="115" t="s">
        <v>66</v>
      </c>
      <c r="D23" s="113" t="s">
        <v>88</v>
      </c>
      <c r="E23" s="113"/>
      <c r="F23" s="113"/>
      <c r="G23" s="211">
        <f>Приложение2!G50</f>
        <v>1459.1999999999998</v>
      </c>
    </row>
    <row r="24" spans="1:7" ht="33.75" customHeight="1">
      <c r="A24" s="196" t="s">
        <v>140</v>
      </c>
      <c r="B24" s="8" t="s">
        <v>56</v>
      </c>
      <c r="C24" s="46" t="s">
        <v>68</v>
      </c>
      <c r="D24" s="35"/>
      <c r="E24" s="35"/>
      <c r="F24" s="35"/>
      <c r="G24" s="36">
        <f>G25</f>
        <v>532</v>
      </c>
    </row>
    <row r="25" spans="1:7" ht="32.25" customHeight="1">
      <c r="A25" s="210" t="s">
        <v>141</v>
      </c>
      <c r="B25" s="114" t="s">
        <v>56</v>
      </c>
      <c r="C25" s="115" t="s">
        <v>68</v>
      </c>
      <c r="D25" s="113" t="s">
        <v>73</v>
      </c>
      <c r="E25" s="113"/>
      <c r="F25" s="113"/>
      <c r="G25" s="211">
        <f>Приложение2!G70</f>
        <v>532</v>
      </c>
    </row>
    <row r="26" spans="1:7" ht="36.75" customHeight="1">
      <c r="A26" s="196" t="s">
        <v>91</v>
      </c>
      <c r="B26" s="8" t="s">
        <v>56</v>
      </c>
      <c r="C26" s="46" t="s">
        <v>73</v>
      </c>
      <c r="D26" s="35"/>
      <c r="E26" s="35"/>
      <c r="F26" s="35"/>
      <c r="G26" s="36">
        <f>G28+G29+G27</f>
        <v>3120.2</v>
      </c>
    </row>
    <row r="27" spans="1:7" ht="33" customHeight="1">
      <c r="A27" s="210" t="s">
        <v>358</v>
      </c>
      <c r="B27" s="114" t="s">
        <v>56</v>
      </c>
      <c r="C27" s="115" t="s">
        <v>73</v>
      </c>
      <c r="D27" s="113" t="s">
        <v>184</v>
      </c>
      <c r="E27" s="113"/>
      <c r="F27" s="113"/>
      <c r="G27" s="211">
        <f>Приложение2!G77</f>
        <v>2207.7</v>
      </c>
    </row>
    <row r="28" spans="1:7" s="13" customFormat="1" ht="32.25" customHeight="1">
      <c r="A28" s="210" t="s">
        <v>359</v>
      </c>
      <c r="B28" s="114" t="s">
        <v>56</v>
      </c>
      <c r="C28" s="115" t="s">
        <v>73</v>
      </c>
      <c r="D28" s="113" t="s">
        <v>93</v>
      </c>
      <c r="E28" s="113"/>
      <c r="F28" s="113"/>
      <c r="G28" s="211">
        <f>Приложение2!G83</f>
        <v>777.6</v>
      </c>
    </row>
    <row r="29" spans="1:7" s="13" customFormat="1" ht="43.5" customHeight="1">
      <c r="A29" s="210" t="s">
        <v>130</v>
      </c>
      <c r="B29" s="114" t="s">
        <v>56</v>
      </c>
      <c r="C29" s="115" t="s">
        <v>73</v>
      </c>
      <c r="D29" s="113" t="s">
        <v>129</v>
      </c>
      <c r="E29" s="113"/>
      <c r="F29" s="113"/>
      <c r="G29" s="211">
        <f>Приложение2!G91</f>
        <v>134.9</v>
      </c>
    </row>
    <row r="30" spans="1:7" ht="27" customHeight="1">
      <c r="A30" s="196" t="s">
        <v>94</v>
      </c>
      <c r="B30" s="8" t="s">
        <v>56</v>
      </c>
      <c r="C30" s="46" t="s">
        <v>77</v>
      </c>
      <c r="D30" s="35"/>
      <c r="E30" s="35"/>
      <c r="F30" s="35"/>
      <c r="G30" s="239">
        <f>G32+G31</f>
        <v>3081.8</v>
      </c>
    </row>
    <row r="31" spans="1:7" ht="33" customHeight="1">
      <c r="A31" s="53" t="s">
        <v>211</v>
      </c>
      <c r="B31" s="7" t="s">
        <v>56</v>
      </c>
      <c r="C31" s="30" t="s">
        <v>77</v>
      </c>
      <c r="D31" s="28" t="s">
        <v>184</v>
      </c>
      <c r="E31" s="24"/>
      <c r="F31" s="24"/>
      <c r="G31" s="31">
        <f>Приложение2!G102</f>
        <v>3031.8</v>
      </c>
    </row>
    <row r="32" spans="1:7" ht="33.75" customHeight="1">
      <c r="A32" s="210" t="s">
        <v>133</v>
      </c>
      <c r="B32" s="114" t="s">
        <v>56</v>
      </c>
      <c r="C32" s="115" t="s">
        <v>77</v>
      </c>
      <c r="D32" s="113" t="s">
        <v>132</v>
      </c>
      <c r="E32" s="113"/>
      <c r="F32" s="113"/>
      <c r="G32" s="211">
        <f>Приложение2!G110</f>
        <v>50</v>
      </c>
    </row>
    <row r="33" spans="1:7" ht="20.25" customHeight="1">
      <c r="A33" s="196" t="s">
        <v>95</v>
      </c>
      <c r="B33" s="8" t="s">
        <v>56</v>
      </c>
      <c r="C33" s="46" t="s">
        <v>96</v>
      </c>
      <c r="D33" s="35"/>
      <c r="E33" s="35"/>
      <c r="F33" s="35"/>
      <c r="G33" s="36">
        <f>G34+G36+G37+G45</f>
        <v>30563.599999999995</v>
      </c>
    </row>
    <row r="34" spans="1:7" s="13" customFormat="1" ht="30" customHeight="1">
      <c r="A34" s="210" t="s">
        <v>97</v>
      </c>
      <c r="B34" s="114" t="s">
        <v>56</v>
      </c>
      <c r="C34" s="115" t="s">
        <v>96</v>
      </c>
      <c r="D34" s="113" t="s">
        <v>66</v>
      </c>
      <c r="E34" s="113"/>
      <c r="F34" s="113"/>
      <c r="G34" s="211">
        <f>Приложение2!G119</f>
        <v>450</v>
      </c>
    </row>
    <row r="35" spans="1:7" ht="27" customHeight="1" hidden="1">
      <c r="A35" s="210" t="s">
        <v>214</v>
      </c>
      <c r="B35" s="114" t="s">
        <v>56</v>
      </c>
      <c r="C35" s="115" t="s">
        <v>96</v>
      </c>
      <c r="D35" s="113" t="s">
        <v>66</v>
      </c>
      <c r="E35" s="113" t="s">
        <v>191</v>
      </c>
      <c r="F35" s="113"/>
      <c r="G35" s="236">
        <v>0</v>
      </c>
    </row>
    <row r="36" spans="1:7" ht="22.5" customHeight="1">
      <c r="A36" s="210" t="s">
        <v>98</v>
      </c>
      <c r="B36" s="114" t="s">
        <v>56</v>
      </c>
      <c r="C36" s="115" t="s">
        <v>96</v>
      </c>
      <c r="D36" s="113" t="s">
        <v>68</v>
      </c>
      <c r="E36" s="113"/>
      <c r="F36" s="113"/>
      <c r="G36" s="223">
        <f>Приложение2!G133</f>
        <v>11092.699999999999</v>
      </c>
    </row>
    <row r="37" spans="1:7" ht="33.75" customHeight="1">
      <c r="A37" s="210" t="s">
        <v>99</v>
      </c>
      <c r="B37" s="114" t="s">
        <v>56</v>
      </c>
      <c r="C37" s="115" t="s">
        <v>96</v>
      </c>
      <c r="D37" s="113" t="s">
        <v>73</v>
      </c>
      <c r="E37" s="113"/>
      <c r="F37" s="113"/>
      <c r="G37" s="236">
        <f>Приложение2!G156</f>
        <v>18541.6</v>
      </c>
    </row>
    <row r="38" spans="1:7" ht="30" customHeight="1" hidden="1">
      <c r="A38" s="210" t="s">
        <v>124</v>
      </c>
      <c r="B38" s="114">
        <v>610</v>
      </c>
      <c r="C38" s="115" t="s">
        <v>96</v>
      </c>
      <c r="D38" s="113" t="s">
        <v>73</v>
      </c>
      <c r="E38" s="113" t="s">
        <v>173</v>
      </c>
      <c r="F38" s="113"/>
      <c r="G38" s="236">
        <f>G39+G41+G43</f>
        <v>0</v>
      </c>
    </row>
    <row r="39" spans="1:7" ht="39.75" customHeight="1" hidden="1">
      <c r="A39" s="210" t="s">
        <v>281</v>
      </c>
      <c r="B39" s="114">
        <v>610</v>
      </c>
      <c r="C39" s="115" t="s">
        <v>96</v>
      </c>
      <c r="D39" s="113" t="s">
        <v>73</v>
      </c>
      <c r="E39" s="113" t="s">
        <v>288</v>
      </c>
      <c r="F39" s="113"/>
      <c r="G39" s="240">
        <f>G40</f>
        <v>0</v>
      </c>
    </row>
    <row r="40" spans="1:7" ht="28.5" customHeight="1" hidden="1">
      <c r="A40" s="210" t="s">
        <v>208</v>
      </c>
      <c r="B40" s="114">
        <v>610</v>
      </c>
      <c r="C40" s="115" t="s">
        <v>96</v>
      </c>
      <c r="D40" s="113" t="s">
        <v>73</v>
      </c>
      <c r="E40" s="113" t="s">
        <v>288</v>
      </c>
      <c r="F40" s="113" t="s">
        <v>75</v>
      </c>
      <c r="G40" s="240">
        <v>0</v>
      </c>
    </row>
    <row r="41" spans="1:7" ht="33.75" customHeight="1" hidden="1">
      <c r="A41" s="210" t="s">
        <v>289</v>
      </c>
      <c r="B41" s="114">
        <v>610</v>
      </c>
      <c r="C41" s="115" t="s">
        <v>96</v>
      </c>
      <c r="D41" s="113" t="s">
        <v>73</v>
      </c>
      <c r="E41" s="113" t="s">
        <v>290</v>
      </c>
      <c r="F41" s="113"/>
      <c r="G41" s="240">
        <f>G42</f>
        <v>0</v>
      </c>
    </row>
    <row r="42" spans="1:7" ht="35.25" customHeight="1" hidden="1">
      <c r="A42" s="210" t="s">
        <v>208</v>
      </c>
      <c r="B42" s="114">
        <v>610</v>
      </c>
      <c r="C42" s="115" t="s">
        <v>96</v>
      </c>
      <c r="D42" s="113" t="s">
        <v>73</v>
      </c>
      <c r="E42" s="113" t="s">
        <v>290</v>
      </c>
      <c r="F42" s="113" t="s">
        <v>75</v>
      </c>
      <c r="G42" s="240"/>
    </row>
    <row r="43" spans="1:7" ht="54" customHeight="1" hidden="1">
      <c r="A43" s="210" t="s">
        <v>291</v>
      </c>
      <c r="B43" s="114">
        <v>610</v>
      </c>
      <c r="C43" s="115" t="s">
        <v>96</v>
      </c>
      <c r="D43" s="113" t="s">
        <v>73</v>
      </c>
      <c r="E43" s="113" t="s">
        <v>292</v>
      </c>
      <c r="F43" s="113"/>
      <c r="G43" s="240">
        <f>G44</f>
        <v>0</v>
      </c>
    </row>
    <row r="44" spans="1:7" ht="31.5" customHeight="1" hidden="1">
      <c r="A44" s="210" t="s">
        <v>208</v>
      </c>
      <c r="B44" s="114">
        <v>610</v>
      </c>
      <c r="C44" s="115" t="s">
        <v>96</v>
      </c>
      <c r="D44" s="113" t="s">
        <v>73</v>
      </c>
      <c r="E44" s="113" t="s">
        <v>292</v>
      </c>
      <c r="F44" s="113" t="s">
        <v>75</v>
      </c>
      <c r="G44" s="240"/>
    </row>
    <row r="45" spans="1:7" ht="33" customHeight="1">
      <c r="A45" s="210" t="s">
        <v>256</v>
      </c>
      <c r="B45" s="114">
        <v>610</v>
      </c>
      <c r="C45" s="115" t="s">
        <v>96</v>
      </c>
      <c r="D45" s="113" t="s">
        <v>96</v>
      </c>
      <c r="E45" s="113"/>
      <c r="F45" s="113"/>
      <c r="G45" s="211">
        <f>Приложение2!G187</f>
        <v>479.3</v>
      </c>
    </row>
    <row r="46" spans="1:7" ht="20.25" customHeight="1">
      <c r="A46" s="196" t="s">
        <v>102</v>
      </c>
      <c r="B46" s="8" t="s">
        <v>56</v>
      </c>
      <c r="C46" s="46" t="s">
        <v>103</v>
      </c>
      <c r="D46" s="35"/>
      <c r="E46" s="35"/>
      <c r="F46" s="35"/>
      <c r="G46" s="241">
        <f>G47</f>
        <v>160</v>
      </c>
    </row>
    <row r="47" spans="1:7" ht="21" customHeight="1">
      <c r="A47" s="210" t="s">
        <v>242</v>
      </c>
      <c r="B47" s="114" t="s">
        <v>56</v>
      </c>
      <c r="C47" s="115" t="s">
        <v>103</v>
      </c>
      <c r="D47" s="113" t="s">
        <v>103</v>
      </c>
      <c r="E47" s="113"/>
      <c r="F47" s="113"/>
      <c r="G47" s="236">
        <f>Приложение2!G199</f>
        <v>160</v>
      </c>
    </row>
    <row r="48" spans="1:7" ht="24" customHeight="1">
      <c r="A48" s="242" t="s">
        <v>105</v>
      </c>
      <c r="B48" s="8" t="s">
        <v>56</v>
      </c>
      <c r="C48" s="46" t="s">
        <v>93</v>
      </c>
      <c r="D48" s="35"/>
      <c r="E48" s="35"/>
      <c r="F48" s="35"/>
      <c r="G48" s="36">
        <f>G49+G50</f>
        <v>4947.4</v>
      </c>
    </row>
    <row r="49" spans="1:7" ht="26.25" customHeight="1">
      <c r="A49" s="243" t="s">
        <v>106</v>
      </c>
      <c r="B49" s="114" t="s">
        <v>56</v>
      </c>
      <c r="C49" s="238" t="s">
        <v>93</v>
      </c>
      <c r="D49" s="238" t="s">
        <v>66</v>
      </c>
      <c r="E49" s="244"/>
      <c r="F49" s="244"/>
      <c r="G49" s="211">
        <f>Приложение2!G206</f>
        <v>4467.4</v>
      </c>
    </row>
    <row r="50" spans="1:7" ht="24.75" customHeight="1">
      <c r="A50" s="210" t="s">
        <v>109</v>
      </c>
      <c r="B50" s="114" t="s">
        <v>56</v>
      </c>
      <c r="C50" s="115" t="s">
        <v>93</v>
      </c>
      <c r="D50" s="113" t="s">
        <v>73</v>
      </c>
      <c r="E50" s="113"/>
      <c r="F50" s="113"/>
      <c r="G50" s="236">
        <f>Приложение2!G211</f>
        <v>480</v>
      </c>
    </row>
    <row r="51" spans="1:7" ht="24" customHeight="1">
      <c r="A51" s="196" t="s">
        <v>111</v>
      </c>
      <c r="B51" s="8" t="s">
        <v>56</v>
      </c>
      <c r="C51" s="46" t="s">
        <v>84</v>
      </c>
      <c r="D51" s="35"/>
      <c r="E51" s="35"/>
      <c r="F51" s="35"/>
      <c r="G51" s="239">
        <f>G52</f>
        <v>200</v>
      </c>
    </row>
    <row r="52" spans="1:7" ht="27.75" customHeight="1">
      <c r="A52" s="53" t="s">
        <v>112</v>
      </c>
      <c r="B52" s="7" t="s">
        <v>56</v>
      </c>
      <c r="C52" s="30" t="s">
        <v>84</v>
      </c>
      <c r="D52" s="28" t="s">
        <v>66</v>
      </c>
      <c r="E52" s="28"/>
      <c r="F52" s="28"/>
      <c r="G52" s="245">
        <f>Приложение2!G225</f>
        <v>200</v>
      </c>
    </row>
  </sheetData>
  <sheetProtection selectLockedCells="1" selectUnlockedCells="1"/>
  <autoFilter ref="B9:F34"/>
  <mergeCells count="9">
    <mergeCell ref="A2:H2"/>
    <mergeCell ref="A1:H1"/>
    <mergeCell ref="A4:A7"/>
    <mergeCell ref="B4:B7"/>
    <mergeCell ref="C4:C7"/>
    <mergeCell ref="D4:D7"/>
    <mergeCell ref="E4:E7"/>
    <mergeCell ref="F4:F7"/>
    <mergeCell ref="G4:G7"/>
  </mergeCells>
  <printOptions/>
  <pageMargins left="0.5511811023622047" right="0.35433070866141736" top="0.3937007874015748" bottom="0.3937007874015748" header="0.31496062992125984" footer="0.31496062992125984"/>
  <pageSetup fitToHeight="47" fitToWidth="1"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zoomScaleSheetLayoutView="110" workbookViewId="0" topLeftCell="A1">
      <selection activeCell="F17" sqref="F17"/>
    </sheetView>
  </sheetViews>
  <sheetFormatPr defaultColWidth="9.00390625" defaultRowHeight="12.75"/>
  <cols>
    <col min="1" max="1" width="49.00390625" style="9" customWidth="1"/>
    <col min="2" max="2" width="13.50390625" style="9" customWidth="1"/>
    <col min="3" max="3" width="7.625" style="9" customWidth="1"/>
    <col min="4" max="4" width="13.50390625" style="9" customWidth="1"/>
    <col min="5" max="5" width="6.50390625" style="9" customWidth="1"/>
    <col min="6" max="6" width="14.625" style="9" customWidth="1"/>
  </cols>
  <sheetData>
    <row r="1" spans="1:6" ht="67.5" customHeight="1">
      <c r="A1" s="276" t="s">
        <v>468</v>
      </c>
      <c r="B1" s="276"/>
      <c r="C1" s="276"/>
      <c r="D1" s="276"/>
      <c r="E1" s="276"/>
      <c r="F1" s="276"/>
    </row>
    <row r="2" spans="1:6" ht="75" customHeight="1">
      <c r="A2" s="289" t="s">
        <v>426</v>
      </c>
      <c r="B2" s="289"/>
      <c r="C2" s="289"/>
      <c r="D2" s="289"/>
      <c r="E2" s="289"/>
      <c r="F2" s="290"/>
    </row>
    <row r="3" spans="1:6" ht="12.75" customHeight="1">
      <c r="A3" s="41"/>
      <c r="B3" s="1"/>
      <c r="C3" s="1"/>
      <c r="D3" s="1"/>
      <c r="E3" s="6"/>
      <c r="F3" s="11"/>
    </row>
    <row r="4" ht="12.75">
      <c r="F4" s="40" t="s">
        <v>9</v>
      </c>
    </row>
    <row r="5" spans="1:6" ht="25.5" customHeight="1">
      <c r="A5" s="285" t="s">
        <v>57</v>
      </c>
      <c r="B5" s="287" t="s">
        <v>61</v>
      </c>
      <c r="C5" s="287" t="s">
        <v>62</v>
      </c>
      <c r="D5" s="287" t="s">
        <v>59</v>
      </c>
      <c r="E5" s="287" t="s">
        <v>60</v>
      </c>
      <c r="F5" s="288" t="s">
        <v>412</v>
      </c>
    </row>
    <row r="6" spans="1:6" ht="12.75" customHeight="1">
      <c r="A6" s="285"/>
      <c r="B6" s="287"/>
      <c r="C6" s="287"/>
      <c r="D6" s="287"/>
      <c r="E6" s="287"/>
      <c r="F6" s="288"/>
    </row>
    <row r="7" spans="1:6" ht="12.75">
      <c r="A7" s="285"/>
      <c r="B7" s="287"/>
      <c r="C7" s="287"/>
      <c r="D7" s="287"/>
      <c r="E7" s="287"/>
      <c r="F7" s="288"/>
    </row>
    <row r="8" spans="1:6" ht="12.75">
      <c r="A8" s="285"/>
      <c r="B8" s="287"/>
      <c r="C8" s="287"/>
      <c r="D8" s="287"/>
      <c r="E8" s="287"/>
      <c r="F8" s="288"/>
    </row>
    <row r="9" spans="1:6" ht="12.75">
      <c r="A9" s="43">
        <v>1</v>
      </c>
      <c r="B9" s="44" t="s">
        <v>136</v>
      </c>
      <c r="C9" s="44" t="s">
        <v>137</v>
      </c>
      <c r="D9" s="44" t="s">
        <v>138</v>
      </c>
      <c r="E9" s="44" t="s">
        <v>139</v>
      </c>
      <c r="F9" s="45">
        <v>6</v>
      </c>
    </row>
    <row r="10" spans="1:6" ht="20.25" customHeight="1">
      <c r="A10" s="181" t="s">
        <v>63</v>
      </c>
      <c r="B10" s="246"/>
      <c r="C10" s="246"/>
      <c r="D10" s="246"/>
      <c r="E10" s="246"/>
      <c r="F10" s="186">
        <f>F11+F14+F34</f>
        <v>7470.3</v>
      </c>
    </row>
    <row r="11" spans="1:6" ht="62.25" customHeight="1">
      <c r="A11" s="39" t="s">
        <v>417</v>
      </c>
      <c r="B11" s="33" t="s">
        <v>188</v>
      </c>
      <c r="C11" s="33" t="s">
        <v>293</v>
      </c>
      <c r="D11" s="33" t="s">
        <v>77</v>
      </c>
      <c r="E11" s="33" t="s">
        <v>132</v>
      </c>
      <c r="F11" s="42">
        <f>F13</f>
        <v>50</v>
      </c>
    </row>
    <row r="12" spans="1:6" ht="63" customHeight="1">
      <c r="A12" s="39" t="s">
        <v>416</v>
      </c>
      <c r="B12" s="33" t="s">
        <v>189</v>
      </c>
      <c r="C12" s="33" t="s">
        <v>293</v>
      </c>
      <c r="D12" s="33" t="s">
        <v>77</v>
      </c>
      <c r="E12" s="33" t="s">
        <v>132</v>
      </c>
      <c r="F12" s="42">
        <f>F13</f>
        <v>50</v>
      </c>
    </row>
    <row r="13" spans="1:6" s="5" customFormat="1" ht="39" customHeight="1">
      <c r="A13" s="20" t="s">
        <v>107</v>
      </c>
      <c r="B13" s="32" t="s">
        <v>189</v>
      </c>
      <c r="C13" s="32" t="s">
        <v>108</v>
      </c>
      <c r="D13" s="32" t="s">
        <v>77</v>
      </c>
      <c r="E13" s="32" t="s">
        <v>132</v>
      </c>
      <c r="F13" s="34">
        <f>Приложение2!G117</f>
        <v>50</v>
      </c>
    </row>
    <row r="14" spans="1:7" ht="39">
      <c r="A14" s="19" t="s">
        <v>428</v>
      </c>
      <c r="B14" s="33" t="s">
        <v>250</v>
      </c>
      <c r="C14" s="35" t="s">
        <v>293</v>
      </c>
      <c r="D14" s="35" t="s">
        <v>96</v>
      </c>
      <c r="E14" s="35" t="s">
        <v>73</v>
      </c>
      <c r="F14" s="37">
        <f>F15+F17+F19+F25+F21+F23</f>
        <v>7420.3</v>
      </c>
      <c r="G14" s="88"/>
    </row>
    <row r="15" spans="1:6" ht="27" hidden="1">
      <c r="A15" s="61" t="s">
        <v>322</v>
      </c>
      <c r="B15" s="33" t="s">
        <v>323</v>
      </c>
      <c r="C15" s="35" t="s">
        <v>293</v>
      </c>
      <c r="D15" s="35" t="s">
        <v>96</v>
      </c>
      <c r="E15" s="35" t="s">
        <v>73</v>
      </c>
      <c r="F15" s="37">
        <f>F16</f>
        <v>0</v>
      </c>
    </row>
    <row r="16" spans="1:6" ht="26.25" hidden="1">
      <c r="A16" s="20" t="s">
        <v>74</v>
      </c>
      <c r="B16" s="32" t="s">
        <v>323</v>
      </c>
      <c r="C16" s="28" t="s">
        <v>75</v>
      </c>
      <c r="D16" s="28" t="s">
        <v>96</v>
      </c>
      <c r="E16" s="28" t="s">
        <v>73</v>
      </c>
      <c r="F16" s="29">
        <f>Приложение2!G162</f>
        <v>0</v>
      </c>
    </row>
    <row r="17" spans="1:6" ht="52.5">
      <c r="A17" s="16" t="s">
        <v>320</v>
      </c>
      <c r="B17" s="60" t="s">
        <v>324</v>
      </c>
      <c r="C17" s="35" t="s">
        <v>293</v>
      </c>
      <c r="D17" s="35" t="s">
        <v>96</v>
      </c>
      <c r="E17" s="35" t="s">
        <v>73</v>
      </c>
      <c r="F17" s="37">
        <f>F18</f>
        <v>3000</v>
      </c>
    </row>
    <row r="18" spans="1:6" ht="33" customHeight="1">
      <c r="A18" s="20" t="s">
        <v>74</v>
      </c>
      <c r="B18" s="59" t="s">
        <v>324</v>
      </c>
      <c r="C18" s="28" t="s">
        <v>75</v>
      </c>
      <c r="D18" s="28" t="s">
        <v>96</v>
      </c>
      <c r="E18" s="28" t="s">
        <v>73</v>
      </c>
      <c r="F18" s="29">
        <f>Приложение2!G164</f>
        <v>3000</v>
      </c>
    </row>
    <row r="19" spans="1:6" ht="52.5">
      <c r="A19" s="16" t="s">
        <v>327</v>
      </c>
      <c r="B19" s="60" t="s">
        <v>326</v>
      </c>
      <c r="C19" s="35" t="s">
        <v>293</v>
      </c>
      <c r="D19" s="35" t="s">
        <v>96</v>
      </c>
      <c r="E19" s="35" t="s">
        <v>73</v>
      </c>
      <c r="F19" s="37">
        <f>F20</f>
        <v>93</v>
      </c>
    </row>
    <row r="20" spans="1:6" ht="26.25">
      <c r="A20" s="20" t="s">
        <v>74</v>
      </c>
      <c r="B20" s="59" t="s">
        <v>326</v>
      </c>
      <c r="C20" s="28" t="s">
        <v>75</v>
      </c>
      <c r="D20" s="28" t="s">
        <v>96</v>
      </c>
      <c r="E20" s="28" t="s">
        <v>73</v>
      </c>
      <c r="F20" s="29">
        <f>Приложение2!G166</f>
        <v>93</v>
      </c>
    </row>
    <row r="21" spans="1:6" ht="66">
      <c r="A21" s="16" t="s">
        <v>459</v>
      </c>
      <c r="B21" s="60" t="s">
        <v>460</v>
      </c>
      <c r="C21" s="35" t="s">
        <v>293</v>
      </c>
      <c r="D21" s="35" t="s">
        <v>96</v>
      </c>
      <c r="E21" s="35" t="s">
        <v>73</v>
      </c>
      <c r="F21" s="37">
        <f>F22</f>
        <v>283.6</v>
      </c>
    </row>
    <row r="22" spans="1:6" ht="26.25">
      <c r="A22" s="20" t="s">
        <v>74</v>
      </c>
      <c r="B22" s="59" t="s">
        <v>460</v>
      </c>
      <c r="C22" s="28" t="s">
        <v>75</v>
      </c>
      <c r="D22" s="28" t="s">
        <v>96</v>
      </c>
      <c r="E22" s="28" t="s">
        <v>73</v>
      </c>
      <c r="F22" s="29">
        <f>Приложение2!G167</f>
        <v>283.6</v>
      </c>
    </row>
    <row r="23" spans="1:6" ht="78.75">
      <c r="A23" s="16" t="s">
        <v>462</v>
      </c>
      <c r="B23" s="60" t="s">
        <v>461</v>
      </c>
      <c r="C23" s="35" t="s">
        <v>293</v>
      </c>
      <c r="D23" s="35" t="s">
        <v>96</v>
      </c>
      <c r="E23" s="35" t="s">
        <v>73</v>
      </c>
      <c r="F23" s="37">
        <f>F24</f>
        <v>53.8</v>
      </c>
    </row>
    <row r="24" spans="1:6" ht="26.25">
      <c r="A24" s="20" t="s">
        <v>74</v>
      </c>
      <c r="B24" s="59" t="s">
        <v>461</v>
      </c>
      <c r="C24" s="28" t="s">
        <v>75</v>
      </c>
      <c r="D24" s="28" t="s">
        <v>96</v>
      </c>
      <c r="E24" s="28" t="s">
        <v>73</v>
      </c>
      <c r="F24" s="29">
        <f>Приложение2!G169</f>
        <v>53.8</v>
      </c>
    </row>
    <row r="25" spans="1:6" ht="35.25" customHeight="1">
      <c r="A25" s="61" t="s">
        <v>251</v>
      </c>
      <c r="B25" s="33" t="s">
        <v>252</v>
      </c>
      <c r="C25" s="35" t="s">
        <v>293</v>
      </c>
      <c r="D25" s="35" t="s">
        <v>96</v>
      </c>
      <c r="E25" s="35" t="s">
        <v>73</v>
      </c>
      <c r="F25" s="37">
        <f>F28+F30+F32+F26</f>
        <v>3989.9</v>
      </c>
    </row>
    <row r="26" spans="1:6" ht="22.5" customHeight="1">
      <c r="A26" s="61" t="s">
        <v>100</v>
      </c>
      <c r="B26" s="33" t="s">
        <v>294</v>
      </c>
      <c r="C26" s="35" t="s">
        <v>293</v>
      </c>
      <c r="D26" s="35" t="s">
        <v>96</v>
      </c>
      <c r="E26" s="35" t="s">
        <v>73</v>
      </c>
      <c r="F26" s="37">
        <f>F27</f>
        <v>180</v>
      </c>
    </row>
    <row r="27" spans="1:6" ht="26.25">
      <c r="A27" s="20" t="s">
        <v>74</v>
      </c>
      <c r="B27" s="32" t="s">
        <v>294</v>
      </c>
      <c r="C27" s="28" t="s">
        <v>75</v>
      </c>
      <c r="D27" s="28" t="s">
        <v>96</v>
      </c>
      <c r="E27" s="28" t="s">
        <v>73</v>
      </c>
      <c r="F27" s="29">
        <f>Приложение2!G173</f>
        <v>180</v>
      </c>
    </row>
    <row r="28" spans="1:6" ht="24" customHeight="1">
      <c r="A28" s="61" t="s">
        <v>101</v>
      </c>
      <c r="B28" s="33" t="s">
        <v>253</v>
      </c>
      <c r="C28" s="35" t="s">
        <v>293</v>
      </c>
      <c r="D28" s="35" t="s">
        <v>96</v>
      </c>
      <c r="E28" s="35" t="s">
        <v>73</v>
      </c>
      <c r="F28" s="37">
        <f>F29</f>
        <v>150</v>
      </c>
    </row>
    <row r="29" spans="1:6" ht="33" customHeight="1">
      <c r="A29" s="20" t="s">
        <v>74</v>
      </c>
      <c r="B29" s="32" t="s">
        <v>253</v>
      </c>
      <c r="C29" s="28" t="s">
        <v>75</v>
      </c>
      <c r="D29" s="28" t="s">
        <v>96</v>
      </c>
      <c r="E29" s="28" t="s">
        <v>73</v>
      </c>
      <c r="F29" s="29">
        <f>Приложение2!G175</f>
        <v>150</v>
      </c>
    </row>
    <row r="30" spans="1:6" ht="20.25" customHeight="1">
      <c r="A30" s="19" t="s">
        <v>148</v>
      </c>
      <c r="B30" s="33" t="s">
        <v>254</v>
      </c>
      <c r="C30" s="35" t="s">
        <v>293</v>
      </c>
      <c r="D30" s="35" t="s">
        <v>96</v>
      </c>
      <c r="E30" s="35" t="s">
        <v>73</v>
      </c>
      <c r="F30" s="37">
        <f>F31</f>
        <v>211.9</v>
      </c>
    </row>
    <row r="31" spans="1:6" ht="33" customHeight="1">
      <c r="A31" s="20" t="s">
        <v>74</v>
      </c>
      <c r="B31" s="32" t="s">
        <v>254</v>
      </c>
      <c r="C31" s="28" t="s">
        <v>75</v>
      </c>
      <c r="D31" s="28" t="s">
        <v>96</v>
      </c>
      <c r="E31" s="28" t="s">
        <v>73</v>
      </c>
      <c r="F31" s="29">
        <f>Приложение2!G177</f>
        <v>211.9</v>
      </c>
    </row>
    <row r="32" spans="1:6" ht="21.75" customHeight="1">
      <c r="A32" s="50" t="s">
        <v>196</v>
      </c>
      <c r="B32" s="33" t="s">
        <v>255</v>
      </c>
      <c r="C32" s="35" t="s">
        <v>293</v>
      </c>
      <c r="D32" s="35" t="s">
        <v>96</v>
      </c>
      <c r="E32" s="35" t="s">
        <v>73</v>
      </c>
      <c r="F32" s="37">
        <f>F33</f>
        <v>3448</v>
      </c>
    </row>
    <row r="33" spans="1:6" ht="36" customHeight="1">
      <c r="A33" s="20" t="s">
        <v>74</v>
      </c>
      <c r="B33" s="32" t="s">
        <v>255</v>
      </c>
      <c r="C33" s="28" t="s">
        <v>75</v>
      </c>
      <c r="D33" s="28" t="s">
        <v>96</v>
      </c>
      <c r="E33" s="28" t="s">
        <v>73</v>
      </c>
      <c r="F33" s="29">
        <f>Приложение2!G179</f>
        <v>3448</v>
      </c>
    </row>
    <row r="34" spans="1:6" ht="78.75">
      <c r="A34" s="19" t="s">
        <v>374</v>
      </c>
      <c r="B34" s="33" t="s">
        <v>370</v>
      </c>
      <c r="C34" s="35" t="s">
        <v>293</v>
      </c>
      <c r="D34" s="35" t="s">
        <v>96</v>
      </c>
      <c r="E34" s="35" t="s">
        <v>96</v>
      </c>
      <c r="F34" s="37">
        <f>F35+F36+F38+F40</f>
        <v>0</v>
      </c>
    </row>
    <row r="35" spans="1:6" ht="52.5">
      <c r="A35" s="119" t="s">
        <v>371</v>
      </c>
      <c r="B35" s="32" t="s">
        <v>372</v>
      </c>
      <c r="C35" s="28" t="s">
        <v>293</v>
      </c>
      <c r="D35" s="28" t="s">
        <v>96</v>
      </c>
      <c r="E35" s="28" t="s">
        <v>96</v>
      </c>
      <c r="F35" s="29">
        <f>Приложение2!G190</f>
        <v>0</v>
      </c>
    </row>
    <row r="36" spans="1:6" ht="66">
      <c r="A36" s="119" t="s">
        <v>404</v>
      </c>
      <c r="B36" s="32" t="s">
        <v>405</v>
      </c>
      <c r="C36" s="28" t="s">
        <v>293</v>
      </c>
      <c r="D36" s="28" t="s">
        <v>96</v>
      </c>
      <c r="E36" s="28" t="s">
        <v>96</v>
      </c>
      <c r="F36" s="29">
        <f>Приложение2!G192</f>
        <v>0</v>
      </c>
    </row>
  </sheetData>
  <sheetProtection selectLockedCells="1" selectUnlockedCells="1"/>
  <autoFilter ref="B10:E13"/>
  <mergeCells count="8">
    <mergeCell ref="A2:F2"/>
    <mergeCell ref="A1:F1"/>
    <mergeCell ref="A5:A8"/>
    <mergeCell ref="C5:C8"/>
    <mergeCell ref="D5:D8"/>
    <mergeCell ref="B5:B8"/>
    <mergeCell ref="E5:E8"/>
    <mergeCell ref="F5:F8"/>
  </mergeCells>
  <printOptions/>
  <pageMargins left="0.5511811023622047" right="0.35433070866141736" top="0.1968503937007874" bottom="0.1968503937007874" header="0.31496062992125984" footer="0.31496062992125984"/>
  <pageSetup fitToHeight="74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7.875" style="0" customWidth="1"/>
    <col min="2" max="2" width="43.625" style="0" customWidth="1"/>
    <col min="3" max="3" width="12.875" style="0" customWidth="1"/>
  </cols>
  <sheetData>
    <row r="1" spans="1:3" ht="63" customHeight="1">
      <c r="A1" s="276" t="s">
        <v>469</v>
      </c>
      <c r="B1" s="276"/>
      <c r="C1" s="276"/>
    </row>
    <row r="2" spans="1:3" ht="29.25" customHeight="1">
      <c r="A2" s="291" t="s">
        <v>427</v>
      </c>
      <c r="B2" s="291"/>
      <c r="C2" s="291"/>
    </row>
    <row r="3" spans="1:3" ht="14.25">
      <c r="A3" s="120"/>
      <c r="B3" s="121"/>
      <c r="C3" s="121"/>
    </row>
    <row r="4" spans="1:3" ht="15" thickBot="1">
      <c r="A4" s="122"/>
      <c r="B4" s="121"/>
      <c r="C4" s="123"/>
    </row>
    <row r="5" spans="1:3" ht="48.75" customHeight="1" thickBot="1">
      <c r="A5" s="124" t="s">
        <v>57</v>
      </c>
      <c r="B5" s="125" t="s">
        <v>378</v>
      </c>
      <c r="C5" s="125" t="s">
        <v>379</v>
      </c>
    </row>
    <row r="6" spans="1:3" ht="14.25" thickBot="1">
      <c r="A6" s="126">
        <v>1</v>
      </c>
      <c r="B6" s="127">
        <v>2</v>
      </c>
      <c r="C6" s="127">
        <v>3</v>
      </c>
    </row>
    <row r="7" spans="1:3" ht="50.25" customHeight="1" thickBot="1">
      <c r="A7" s="249" t="s">
        <v>380</v>
      </c>
      <c r="B7" s="250" t="s">
        <v>381</v>
      </c>
      <c r="C7" s="251">
        <f>C8</f>
        <v>3034.7999999999884</v>
      </c>
    </row>
    <row r="8" spans="1:3" ht="42.75" customHeight="1" thickBot="1">
      <c r="A8" s="128" t="s">
        <v>382</v>
      </c>
      <c r="B8" s="127" t="s">
        <v>383</v>
      </c>
      <c r="C8" s="129">
        <f>C9+C13</f>
        <v>3034.7999999999884</v>
      </c>
    </row>
    <row r="9" spans="1:3" ht="27.75" customHeight="1" thickBot="1">
      <c r="A9" s="128" t="s">
        <v>384</v>
      </c>
      <c r="B9" s="127" t="s">
        <v>385</v>
      </c>
      <c r="C9" s="130">
        <f>C10</f>
        <v>-64760.8</v>
      </c>
    </row>
    <row r="10" spans="1:3" ht="44.25" customHeight="1" thickBot="1">
      <c r="A10" s="128" t="s">
        <v>386</v>
      </c>
      <c r="B10" s="131" t="s">
        <v>387</v>
      </c>
      <c r="C10" s="130">
        <f>C11</f>
        <v>-64760.8</v>
      </c>
    </row>
    <row r="11" spans="1:3" ht="39" customHeight="1" thickBot="1">
      <c r="A11" s="128" t="s">
        <v>388</v>
      </c>
      <c r="B11" s="131" t="s">
        <v>389</v>
      </c>
      <c r="C11" s="130">
        <f>C12</f>
        <v>-64760.8</v>
      </c>
    </row>
    <row r="12" spans="1:3" ht="44.25" customHeight="1" thickBot="1">
      <c r="A12" s="128" t="s">
        <v>390</v>
      </c>
      <c r="B12" s="131" t="s">
        <v>391</v>
      </c>
      <c r="C12" s="130">
        <f>-'Приложение 1'!C111</f>
        <v>-64760.8</v>
      </c>
    </row>
    <row r="13" spans="1:3" ht="30.75" customHeight="1" thickBot="1">
      <c r="A13" s="128" t="s">
        <v>392</v>
      </c>
      <c r="B13" s="131" t="s">
        <v>393</v>
      </c>
      <c r="C13" s="130">
        <f>C14</f>
        <v>67795.59999999999</v>
      </c>
    </row>
    <row r="14" spans="1:3" ht="33.75" customHeight="1" thickBot="1">
      <c r="A14" s="128" t="s">
        <v>394</v>
      </c>
      <c r="B14" s="131" t="s">
        <v>395</v>
      </c>
      <c r="C14" s="130">
        <f>C15</f>
        <v>67795.59999999999</v>
      </c>
    </row>
    <row r="15" spans="1:3" ht="28.5" customHeight="1" thickBot="1">
      <c r="A15" s="128" t="s">
        <v>396</v>
      </c>
      <c r="B15" s="131" t="s">
        <v>397</v>
      </c>
      <c r="C15" s="130">
        <f>C16</f>
        <v>67795.59999999999</v>
      </c>
    </row>
    <row r="16" spans="1:3" ht="38.25" customHeight="1" thickBot="1">
      <c r="A16" s="128" t="s">
        <v>398</v>
      </c>
      <c r="B16" s="131" t="s">
        <v>399</v>
      </c>
      <c r="C16" s="130">
        <f>Приложение2!G11</f>
        <v>67795.59999999999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77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2024-06-21T06:52:20Z</cp:lastPrinted>
  <dcterms:created xsi:type="dcterms:W3CDTF">2014-11-17T08:02:14Z</dcterms:created>
  <dcterms:modified xsi:type="dcterms:W3CDTF">2024-06-21T07:52:43Z</dcterms:modified>
  <cp:category/>
  <cp:version/>
  <cp:contentType/>
  <cp:contentStatus/>
</cp:coreProperties>
</file>